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cie\Downloads\lp.osobisty\"/>
    </mc:Choice>
  </mc:AlternateContent>
  <xr:revisionPtr revIDLastSave="0" documentId="13_ncr:1_{207FAA4A-C7D9-43A5-BB8C-93B6C3C026BB}" xr6:coauthVersionLast="47" xr6:coauthVersionMax="47" xr10:uidLastSave="{00000000-0000-0000-0000-000000000000}"/>
  <bookViews>
    <workbookView xWindow="-120" yWindow="-120" windowWidth="19440" windowHeight="104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H14" i="1" l="1"/>
  <c r="H13" i="1"/>
  <c r="G13" i="1" l="1"/>
  <c r="B13" i="1"/>
  <c r="G14" i="1" l="1"/>
  <c r="E13" i="1"/>
  <c r="D13" i="1"/>
  <c r="I13" i="1"/>
  <c r="C13" i="1" l="1"/>
  <c r="B14" i="1" s="1"/>
  <c r="J13" i="1"/>
  <c r="G15" i="1"/>
  <c r="H15" i="1" s="1"/>
  <c r="I14" i="1"/>
  <c r="E14" i="1" l="1"/>
  <c r="D14" i="1"/>
  <c r="I15" i="1"/>
  <c r="J14" i="1"/>
  <c r="C14" i="1" l="1"/>
  <c r="B15" i="1" s="1"/>
  <c r="J15" i="1"/>
  <c r="G16" i="1"/>
  <c r="H16" i="1" s="1"/>
  <c r="D15" i="1" l="1"/>
  <c r="E15" i="1"/>
  <c r="G17" i="1"/>
  <c r="H17" i="1" s="1"/>
  <c r="I16" i="1"/>
  <c r="C15" i="1" l="1"/>
  <c r="B16" i="1" s="1"/>
  <c r="I17" i="1"/>
  <c r="J16" i="1"/>
  <c r="D16" i="1" l="1"/>
  <c r="E16" i="1"/>
  <c r="J17" i="1"/>
  <c r="G18" i="1"/>
  <c r="H18" i="1" s="1"/>
  <c r="C16" i="1" l="1"/>
  <c r="B17" i="1" s="1"/>
  <c r="G19" i="1"/>
  <c r="H19" i="1" s="1"/>
  <c r="I18" i="1"/>
  <c r="D17" i="1" l="1"/>
  <c r="E17" i="1"/>
  <c r="I19" i="1"/>
  <c r="J18" i="1"/>
  <c r="C17" i="1" l="1"/>
  <c r="B18" i="1" s="1"/>
  <c r="D18" i="1" s="1"/>
  <c r="J19" i="1"/>
  <c r="G20" i="1"/>
  <c r="H20" i="1" s="1"/>
  <c r="E18" i="1" l="1"/>
  <c r="C18" i="1" s="1"/>
  <c r="B19" i="1" s="1"/>
  <c r="D19" i="1" s="1"/>
  <c r="G21" i="1"/>
  <c r="H21" i="1" s="1"/>
  <c r="I20" i="1"/>
  <c r="E19" i="1" l="1"/>
  <c r="C19" i="1" s="1"/>
  <c r="B20" i="1" s="1"/>
  <c r="D20" i="1" s="1"/>
  <c r="I21" i="1"/>
  <c r="J20" i="1"/>
  <c r="E20" i="1" l="1"/>
  <c r="C20" i="1" s="1"/>
  <c r="B21" i="1" s="1"/>
  <c r="J21" i="1"/>
  <c r="G22" i="1"/>
  <c r="H22" i="1" s="1"/>
  <c r="D21" i="1" l="1"/>
  <c r="E21" i="1"/>
  <c r="G23" i="1"/>
  <c r="H23" i="1" s="1"/>
  <c r="I22" i="1"/>
  <c r="C21" i="1" l="1"/>
  <c r="B22" i="1" s="1"/>
  <c r="I23" i="1"/>
  <c r="J22" i="1"/>
  <c r="D22" i="1" l="1"/>
  <c r="E22" i="1"/>
  <c r="J23" i="1"/>
  <c r="G24" i="1"/>
  <c r="H24" i="1" s="1"/>
  <c r="C22" i="1" l="1"/>
  <c r="B23" i="1" s="1"/>
  <c r="E23" i="1" s="1"/>
  <c r="G25" i="1"/>
  <c r="H25" i="1" s="1"/>
  <c r="I24" i="1"/>
  <c r="D23" i="1" l="1"/>
  <c r="C23" i="1" s="1"/>
  <c r="B24" i="1" s="1"/>
  <c r="I25" i="1"/>
  <c r="J24" i="1"/>
  <c r="D24" i="1" l="1"/>
  <c r="E24" i="1"/>
  <c r="J25" i="1"/>
  <c r="G26" i="1"/>
  <c r="H26" i="1" s="1"/>
  <c r="C24" i="1" l="1"/>
  <c r="B25" i="1" s="1"/>
  <c r="D25" i="1" s="1"/>
  <c r="G27" i="1"/>
  <c r="H27" i="1" s="1"/>
  <c r="I26" i="1"/>
  <c r="E25" i="1" l="1"/>
  <c r="C25" i="1" s="1"/>
  <c r="B26" i="1" s="1"/>
  <c r="D26" i="1" s="1"/>
  <c r="I27" i="1"/>
  <c r="J26" i="1"/>
  <c r="E26" i="1" l="1"/>
  <c r="C26" i="1" s="1"/>
  <c r="B27" i="1" s="1"/>
  <c r="D27" i="1" s="1"/>
  <c r="J27" i="1"/>
  <c r="G28" i="1"/>
  <c r="H28" i="1" s="1"/>
  <c r="E27" i="1" l="1"/>
  <c r="C27" i="1" s="1"/>
  <c r="B28" i="1" s="1"/>
  <c r="D28" i="1" s="1"/>
  <c r="G29" i="1"/>
  <c r="H29" i="1" s="1"/>
  <c r="I28" i="1"/>
  <c r="E28" i="1" l="1"/>
  <c r="C28" i="1" s="1"/>
  <c r="B29" i="1" s="1"/>
  <c r="E29" i="1" s="1"/>
  <c r="I29" i="1"/>
  <c r="J28" i="1"/>
  <c r="D29" i="1" l="1"/>
  <c r="C29" i="1" s="1"/>
  <c r="B30" i="1" s="1"/>
  <c r="J29" i="1"/>
  <c r="G30" i="1"/>
  <c r="H30" i="1" s="1"/>
  <c r="D30" i="1" l="1"/>
  <c r="E30" i="1"/>
  <c r="G31" i="1"/>
  <c r="H31" i="1" s="1"/>
  <c r="I30" i="1"/>
  <c r="C30" i="1" l="1"/>
  <c r="B31" i="1" s="1"/>
  <c r="D31" i="1" s="1"/>
  <c r="I31" i="1"/>
  <c r="J30" i="1"/>
  <c r="E31" i="1" l="1"/>
  <c r="C31" i="1" s="1"/>
  <c r="B32" i="1" s="1"/>
  <c r="D32" i="1" s="1"/>
  <c r="J31" i="1"/>
  <c r="G32" i="1"/>
  <c r="H32" i="1" s="1"/>
  <c r="E32" i="1" l="1"/>
  <c r="C32" i="1" s="1"/>
  <c r="B33" i="1" s="1"/>
  <c r="D33" i="1" s="1"/>
  <c r="G33" i="1"/>
  <c r="H33" i="1" s="1"/>
  <c r="I32" i="1"/>
  <c r="E33" i="1" l="1"/>
  <c r="C33" i="1" s="1"/>
  <c r="B34" i="1" s="1"/>
  <c r="D34" i="1" s="1"/>
  <c r="I33" i="1"/>
  <c r="J32" i="1"/>
  <c r="E34" i="1" l="1"/>
  <c r="C34" i="1" s="1"/>
  <c r="B35" i="1" s="1"/>
  <c r="D35" i="1" s="1"/>
  <c r="J33" i="1"/>
  <c r="G34" i="1"/>
  <c r="H34" i="1" s="1"/>
  <c r="E35" i="1" l="1"/>
  <c r="C35" i="1" s="1"/>
  <c r="B36" i="1" s="1"/>
  <c r="D36" i="1" s="1"/>
  <c r="I34" i="1"/>
  <c r="E36" i="1" l="1"/>
  <c r="C36" i="1" s="1"/>
  <c r="B37" i="1" s="1"/>
  <c r="E37" i="1" s="1"/>
  <c r="J34" i="1"/>
  <c r="G35" i="1"/>
  <c r="H35" i="1" s="1"/>
  <c r="D37" i="1" l="1"/>
  <c r="C37" i="1" s="1"/>
  <c r="B38" i="1" s="1"/>
  <c r="E38" i="1" s="1"/>
  <c r="I35" i="1"/>
  <c r="D38" i="1" l="1"/>
  <c r="C38" i="1" s="1"/>
  <c r="B39" i="1" s="1"/>
  <c r="J35" i="1"/>
  <c r="G36" i="1"/>
  <c r="H36" i="1" s="1"/>
  <c r="E39" i="1" l="1"/>
  <c r="D39" i="1"/>
  <c r="I36" i="1"/>
  <c r="C39" i="1" l="1"/>
  <c r="B40" i="1" s="1"/>
  <c r="E40" i="1" s="1"/>
  <c r="J36" i="1"/>
  <c r="G37" i="1"/>
  <c r="H37" i="1" s="1"/>
  <c r="D40" i="1" l="1"/>
  <c r="C40" i="1" s="1"/>
  <c r="B41" i="1" s="1"/>
  <c r="E41" i="1" s="1"/>
  <c r="I37" i="1"/>
  <c r="D41" i="1" l="1"/>
  <c r="C41" i="1" s="1"/>
  <c r="B42" i="1" s="1"/>
  <c r="E42" i="1" s="1"/>
  <c r="J37" i="1"/>
  <c r="G38" i="1"/>
  <c r="H38" i="1" s="1"/>
  <c r="D42" i="1" l="1"/>
  <c r="C42" i="1" s="1"/>
  <c r="B43" i="1" s="1"/>
  <c r="I38" i="1"/>
  <c r="E43" i="1" l="1"/>
  <c r="D43" i="1"/>
  <c r="J38" i="1"/>
  <c r="G39" i="1"/>
  <c r="H39" i="1" s="1"/>
  <c r="C43" i="1" l="1"/>
  <c r="B44" i="1" s="1"/>
  <c r="D44" i="1" s="1"/>
  <c r="I39" i="1"/>
  <c r="E44" i="1" l="1"/>
  <c r="C44" i="1" s="1"/>
  <c r="B45" i="1" s="1"/>
  <c r="E45" i="1" s="1"/>
  <c r="J39" i="1"/>
  <c r="G40" i="1"/>
  <c r="H40" i="1" s="1"/>
  <c r="D45" i="1" l="1"/>
  <c r="C45" i="1" s="1"/>
  <c r="B46" i="1" s="1"/>
  <c r="E46" i="1" s="1"/>
  <c r="I40" i="1"/>
  <c r="D46" i="1" l="1"/>
  <c r="C46" i="1" s="1"/>
  <c r="B47" i="1" s="1"/>
  <c r="E47" i="1" s="1"/>
  <c r="J40" i="1"/>
  <c r="G41" i="1"/>
  <c r="H41" i="1" s="1"/>
  <c r="D47" i="1" l="1"/>
  <c r="C47" i="1" s="1"/>
  <c r="B48" i="1" s="1"/>
  <c r="D48" i="1" s="1"/>
  <c r="I41" i="1"/>
  <c r="E48" i="1" l="1"/>
  <c r="C48" i="1" s="1"/>
  <c r="B49" i="1" s="1"/>
  <c r="D49" i="1" s="1"/>
  <c r="J41" i="1"/>
  <c r="G42" i="1"/>
  <c r="H42" i="1" s="1"/>
  <c r="E49" i="1" l="1"/>
  <c r="C49" i="1" s="1"/>
  <c r="B50" i="1" s="1"/>
  <c r="E50" i="1" s="1"/>
  <c r="I42" i="1"/>
  <c r="D50" i="1" l="1"/>
  <c r="C50" i="1" s="1"/>
  <c r="B51" i="1" s="1"/>
  <c r="E51" i="1" s="1"/>
  <c r="J42" i="1"/>
  <c r="G43" i="1"/>
  <c r="H43" i="1" s="1"/>
  <c r="D51" i="1" l="1"/>
  <c r="C51" i="1" s="1"/>
  <c r="B52" i="1" s="1"/>
  <c r="I43" i="1"/>
  <c r="D52" i="1" l="1"/>
  <c r="E52" i="1"/>
  <c r="J43" i="1"/>
  <c r="G44" i="1"/>
  <c r="H44" i="1" s="1"/>
  <c r="C52" i="1" l="1"/>
  <c r="B53" i="1" s="1"/>
  <c r="E53" i="1" s="1"/>
  <c r="I44" i="1"/>
  <c r="D53" i="1" l="1"/>
  <c r="C53" i="1" s="1"/>
  <c r="B54" i="1" s="1"/>
  <c r="E54" i="1" s="1"/>
  <c r="J44" i="1"/>
  <c r="G45" i="1"/>
  <c r="H45" i="1" s="1"/>
  <c r="D54" i="1" l="1"/>
  <c r="C54" i="1" s="1"/>
  <c r="B55" i="1" s="1"/>
  <c r="D55" i="1" s="1"/>
  <c r="I45" i="1"/>
  <c r="E55" i="1" l="1"/>
  <c r="C55" i="1" s="1"/>
  <c r="B56" i="1" s="1"/>
  <c r="E56" i="1" s="1"/>
  <c r="J45" i="1"/>
  <c r="G46" i="1"/>
  <c r="H46" i="1" s="1"/>
  <c r="D56" i="1" l="1"/>
  <c r="C56" i="1" s="1"/>
  <c r="B57" i="1" s="1"/>
  <c r="D57" i="1" s="1"/>
  <c r="I46" i="1"/>
  <c r="E57" i="1" l="1"/>
  <c r="C57" i="1" s="1"/>
  <c r="B58" i="1" s="1"/>
  <c r="E58" i="1" s="1"/>
  <c r="J46" i="1"/>
  <c r="G47" i="1"/>
  <c r="H47" i="1" s="1"/>
  <c r="D58" i="1" l="1"/>
  <c r="C58" i="1" s="1"/>
  <c r="B59" i="1" s="1"/>
  <c r="D59" i="1" s="1"/>
  <c r="I47" i="1"/>
  <c r="E59" i="1" l="1"/>
  <c r="C59" i="1" s="1"/>
  <c r="B60" i="1" s="1"/>
  <c r="E60" i="1" s="1"/>
  <c r="J47" i="1"/>
  <c r="G48" i="1"/>
  <c r="H48" i="1" s="1"/>
  <c r="D60" i="1" l="1"/>
  <c r="C60" i="1" s="1"/>
  <c r="B61" i="1" s="1"/>
  <c r="E61" i="1" s="1"/>
  <c r="I48" i="1"/>
  <c r="D61" i="1" l="1"/>
  <c r="C61" i="1" s="1"/>
  <c r="B62" i="1" s="1"/>
  <c r="E62" i="1" s="1"/>
  <c r="J48" i="1"/>
  <c r="G49" i="1"/>
  <c r="H49" i="1" s="1"/>
  <c r="D62" i="1" l="1"/>
  <c r="C62" i="1" s="1"/>
  <c r="B63" i="1" s="1"/>
  <c r="D63" i="1" s="1"/>
  <c r="I49" i="1"/>
  <c r="E63" i="1" l="1"/>
  <c r="C63" i="1" s="1"/>
  <c r="B64" i="1" s="1"/>
  <c r="D64" i="1" s="1"/>
  <c r="J49" i="1"/>
  <c r="G50" i="1"/>
  <c r="H50" i="1" s="1"/>
  <c r="E64" i="1" l="1"/>
  <c r="C64" i="1" s="1"/>
  <c r="B65" i="1" s="1"/>
  <c r="D65" i="1" s="1"/>
  <c r="I50" i="1"/>
  <c r="E65" i="1" l="1"/>
  <c r="C65" i="1" s="1"/>
  <c r="B66" i="1" s="1"/>
  <c r="D66" i="1" s="1"/>
  <c r="J50" i="1"/>
  <c r="G51" i="1"/>
  <c r="H51" i="1" s="1"/>
  <c r="E66" i="1" l="1"/>
  <c r="C66" i="1" s="1"/>
  <c r="B67" i="1" s="1"/>
  <c r="D67" i="1" s="1"/>
  <c r="I51" i="1"/>
  <c r="E67" i="1" l="1"/>
  <c r="C67" i="1" s="1"/>
  <c r="B68" i="1" s="1"/>
  <c r="D68" i="1" s="1"/>
  <c r="J51" i="1"/>
  <c r="G52" i="1"/>
  <c r="H52" i="1" s="1"/>
  <c r="E68" i="1" l="1"/>
  <c r="C68" i="1" s="1"/>
  <c r="B69" i="1" s="1"/>
  <c r="D69" i="1" s="1"/>
  <c r="I52" i="1"/>
  <c r="E69" i="1" l="1"/>
  <c r="C69" i="1" s="1"/>
  <c r="B70" i="1" s="1"/>
  <c r="D70" i="1" s="1"/>
  <c r="J52" i="1"/>
  <c r="G53" i="1"/>
  <c r="H53" i="1" s="1"/>
  <c r="E70" i="1" l="1"/>
  <c r="C70" i="1" s="1"/>
  <c r="B71" i="1" s="1"/>
  <c r="E71" i="1" s="1"/>
  <c r="I53" i="1"/>
  <c r="D71" i="1" l="1"/>
  <c r="C71" i="1" s="1"/>
  <c r="B72" i="1" s="1"/>
  <c r="D72" i="1" s="1"/>
  <c r="J53" i="1"/>
  <c r="G54" i="1"/>
  <c r="H54" i="1" s="1"/>
  <c r="E72" i="1" l="1"/>
  <c r="C72" i="1" s="1"/>
  <c r="B73" i="1" s="1"/>
  <c r="E73" i="1" s="1"/>
  <c r="I54" i="1"/>
  <c r="D73" i="1" l="1"/>
  <c r="C73" i="1" s="1"/>
  <c r="B74" i="1" s="1"/>
  <c r="D74" i="1" s="1"/>
  <c r="J54" i="1"/>
  <c r="G55" i="1"/>
  <c r="H55" i="1" s="1"/>
  <c r="E74" i="1" l="1"/>
  <c r="C74" i="1" s="1"/>
  <c r="B75" i="1" s="1"/>
  <c r="E75" i="1" s="1"/>
  <c r="G56" i="1"/>
  <c r="H56" i="1" s="1"/>
  <c r="I55" i="1"/>
  <c r="D75" i="1" l="1"/>
  <c r="C75" i="1" s="1"/>
  <c r="B76" i="1" s="1"/>
  <c r="D76" i="1" s="1"/>
  <c r="G57" i="1"/>
  <c r="H57" i="1" s="1"/>
  <c r="I56" i="1"/>
  <c r="J55" i="1"/>
  <c r="E76" i="1" l="1"/>
  <c r="C76" i="1" s="1"/>
  <c r="B77" i="1" s="1"/>
  <c r="E77" i="1" s="1"/>
  <c r="I57" i="1"/>
  <c r="J56" i="1"/>
  <c r="D77" i="1" l="1"/>
  <c r="C77" i="1" s="1"/>
  <c r="B78" i="1" s="1"/>
  <c r="E78" i="1" s="1"/>
  <c r="J57" i="1"/>
  <c r="G58" i="1"/>
  <c r="H58" i="1" s="1"/>
  <c r="D78" i="1" l="1"/>
  <c r="C78" i="1" s="1"/>
  <c r="B79" i="1" s="1"/>
  <c r="D79" i="1" s="1"/>
  <c r="G59" i="1"/>
  <c r="H59" i="1" s="1"/>
  <c r="I58" i="1"/>
  <c r="E79" i="1" l="1"/>
  <c r="C79" i="1" s="1"/>
  <c r="B80" i="1" s="1"/>
  <c r="E80" i="1" s="1"/>
  <c r="I59" i="1"/>
  <c r="J58" i="1"/>
  <c r="D80" i="1" l="1"/>
  <c r="C80" i="1" s="1"/>
  <c r="B81" i="1" s="1"/>
  <c r="D81" i="1" s="1"/>
  <c r="J59" i="1"/>
  <c r="G60" i="1"/>
  <c r="H60" i="1" s="1"/>
  <c r="E81" i="1" l="1"/>
  <c r="C81" i="1" s="1"/>
  <c r="B82" i="1" s="1"/>
  <c r="E82" i="1" s="1"/>
  <c r="G61" i="1"/>
  <c r="H61" i="1" s="1"/>
  <c r="I60" i="1"/>
  <c r="D82" i="1" l="1"/>
  <c r="C82" i="1" s="1"/>
  <c r="B83" i="1" s="1"/>
  <c r="E83" i="1" s="1"/>
  <c r="G62" i="1"/>
  <c r="H62" i="1" s="1"/>
  <c r="I61" i="1"/>
  <c r="J60" i="1"/>
  <c r="D83" i="1" l="1"/>
  <c r="C83" i="1" s="1"/>
  <c r="B84" i="1" s="1"/>
  <c r="D84" i="1" s="1"/>
  <c r="I62" i="1"/>
  <c r="J61" i="1"/>
  <c r="E84" i="1" l="1"/>
  <c r="C84" i="1" s="1"/>
  <c r="B85" i="1" s="1"/>
  <c r="D85" i="1" s="1"/>
  <c r="J62" i="1"/>
  <c r="G63" i="1"/>
  <c r="H63" i="1" s="1"/>
  <c r="E85" i="1" l="1"/>
  <c r="C85" i="1" s="1"/>
  <c r="B86" i="1" s="1"/>
  <c r="E86" i="1" s="1"/>
  <c r="G64" i="1"/>
  <c r="H64" i="1" s="1"/>
  <c r="I63" i="1"/>
  <c r="D86" i="1" l="1"/>
  <c r="C86" i="1" s="1"/>
  <c r="B87" i="1" s="1"/>
  <c r="D87" i="1" s="1"/>
  <c r="I64" i="1"/>
  <c r="J63" i="1"/>
  <c r="E87" i="1" l="1"/>
  <c r="C87" i="1" s="1"/>
  <c r="B88" i="1" s="1"/>
  <c r="J64" i="1"/>
  <c r="G65" i="1"/>
  <c r="H65" i="1" s="1"/>
  <c r="D88" i="1" l="1"/>
  <c r="E88" i="1"/>
  <c r="G66" i="1"/>
  <c r="H66" i="1" s="1"/>
  <c r="I65" i="1"/>
  <c r="C88" i="1" l="1"/>
  <c r="B89" i="1" s="1"/>
  <c r="D89" i="1" s="1"/>
  <c r="G67" i="1"/>
  <c r="H67" i="1" s="1"/>
  <c r="I66" i="1"/>
  <c r="J65" i="1"/>
  <c r="E89" i="1" l="1"/>
  <c r="C89" i="1" s="1"/>
  <c r="B90" i="1" s="1"/>
  <c r="E90" i="1" s="1"/>
  <c r="I67" i="1"/>
  <c r="J66" i="1"/>
  <c r="D90" i="1" l="1"/>
  <c r="C90" i="1" s="1"/>
  <c r="B91" i="1" s="1"/>
  <c r="D91" i="1" s="1"/>
  <c r="J67" i="1"/>
  <c r="G68" i="1"/>
  <c r="H68" i="1" s="1"/>
  <c r="E91" i="1" l="1"/>
  <c r="C91" i="1" s="1"/>
  <c r="B92" i="1" s="1"/>
  <c r="D92" i="1" s="1"/>
  <c r="G69" i="1"/>
  <c r="H69" i="1" s="1"/>
  <c r="I68" i="1"/>
  <c r="E92" i="1" l="1"/>
  <c r="C92" i="1" s="1"/>
  <c r="B93" i="1" s="1"/>
  <c r="D93" i="1" s="1"/>
  <c r="I69" i="1"/>
  <c r="J68" i="1"/>
  <c r="E93" i="1" l="1"/>
  <c r="C93" i="1" s="1"/>
  <c r="B94" i="1" s="1"/>
  <c r="E94" i="1" s="1"/>
  <c r="J69" i="1"/>
  <c r="G70" i="1"/>
  <c r="H70" i="1" s="1"/>
  <c r="D94" i="1" l="1"/>
  <c r="C94" i="1" s="1"/>
  <c r="B95" i="1" s="1"/>
  <c r="E95" i="1" s="1"/>
  <c r="G71" i="1"/>
  <c r="H71" i="1" s="1"/>
  <c r="I70" i="1"/>
  <c r="D95" i="1" l="1"/>
  <c r="C95" i="1" s="1"/>
  <c r="B96" i="1" s="1"/>
  <c r="G72" i="1"/>
  <c r="H72" i="1" s="1"/>
  <c r="I71" i="1"/>
  <c r="J70" i="1"/>
  <c r="D96" i="1" l="1"/>
  <c r="E96" i="1"/>
  <c r="I72" i="1"/>
  <c r="J71" i="1"/>
  <c r="C96" i="1" l="1"/>
  <c r="B97" i="1" s="1"/>
  <c r="E97" i="1" s="1"/>
  <c r="J72" i="1"/>
  <c r="G73" i="1"/>
  <c r="H73" i="1" s="1"/>
  <c r="D97" i="1" l="1"/>
  <c r="C97" i="1" s="1"/>
  <c r="B98" i="1" s="1"/>
  <c r="D98" i="1" s="1"/>
  <c r="G74" i="1"/>
  <c r="H74" i="1" s="1"/>
  <c r="I73" i="1"/>
  <c r="E98" i="1" l="1"/>
  <c r="C98" i="1" s="1"/>
  <c r="B99" i="1" s="1"/>
  <c r="E99" i="1" s="1"/>
  <c r="I74" i="1"/>
  <c r="J73" i="1"/>
  <c r="D99" i="1" l="1"/>
  <c r="C99" i="1" s="1"/>
  <c r="B100" i="1" s="1"/>
  <c r="D100" i="1" s="1"/>
  <c r="J74" i="1"/>
  <c r="G75" i="1"/>
  <c r="H75" i="1" s="1"/>
  <c r="E100" i="1" l="1"/>
  <c r="C100" i="1" s="1"/>
  <c r="B101" i="1" s="1"/>
  <c r="E101" i="1" s="1"/>
  <c r="G76" i="1"/>
  <c r="H76" i="1" s="1"/>
  <c r="I75" i="1"/>
  <c r="D101" i="1" l="1"/>
  <c r="C101" i="1" s="1"/>
  <c r="B102" i="1" s="1"/>
  <c r="E102" i="1" s="1"/>
  <c r="G77" i="1"/>
  <c r="H77" i="1" s="1"/>
  <c r="I76" i="1"/>
  <c r="J75" i="1"/>
  <c r="D102" i="1" l="1"/>
  <c r="C102" i="1" s="1"/>
  <c r="B103" i="1" s="1"/>
  <c r="E103" i="1" s="1"/>
  <c r="I77" i="1"/>
  <c r="J76" i="1"/>
  <c r="D103" i="1" l="1"/>
  <c r="C103" i="1" s="1"/>
  <c r="B104" i="1" s="1"/>
  <c r="J77" i="1"/>
  <c r="G78" i="1"/>
  <c r="H78" i="1" s="1"/>
  <c r="G79" i="1" l="1"/>
  <c r="H79" i="1" s="1"/>
  <c r="I78" i="1"/>
  <c r="D104" i="1"/>
  <c r="E104" i="1"/>
  <c r="C104" i="1" s="1"/>
  <c r="B105" i="1" s="1"/>
  <c r="E105" i="1" l="1"/>
  <c r="D105" i="1"/>
  <c r="I79" i="1"/>
  <c r="J78" i="1"/>
  <c r="J79" i="1" l="1"/>
  <c r="C105" i="1"/>
  <c r="B106" i="1" s="1"/>
  <c r="G80" i="1"/>
  <c r="H80" i="1" s="1"/>
  <c r="G81" i="1" l="1"/>
  <c r="H81" i="1" s="1"/>
  <c r="I80" i="1"/>
  <c r="E106" i="1"/>
  <c r="D106" i="1"/>
  <c r="G82" i="1" l="1"/>
  <c r="H82" i="1" s="1"/>
  <c r="I81" i="1"/>
  <c r="C106" i="1"/>
  <c r="B107" i="1" s="1"/>
  <c r="J80" i="1"/>
  <c r="E107" i="1" l="1"/>
  <c r="D107" i="1"/>
  <c r="I82" i="1"/>
  <c r="J81" i="1"/>
  <c r="J82" i="1" l="1"/>
  <c r="C107" i="1"/>
  <c r="B108" i="1" s="1"/>
  <c r="G83" i="1"/>
  <c r="H83" i="1" s="1"/>
  <c r="G84" i="1" l="1"/>
  <c r="H84" i="1" s="1"/>
  <c r="I83" i="1"/>
  <c r="D108" i="1"/>
  <c r="E108" i="1"/>
  <c r="C108" i="1" s="1"/>
  <c r="B109" i="1" s="1"/>
  <c r="E109" i="1" l="1"/>
  <c r="D109" i="1"/>
  <c r="I84" i="1"/>
  <c r="J83" i="1"/>
  <c r="J84" i="1" l="1"/>
  <c r="C109" i="1"/>
  <c r="B110" i="1" s="1"/>
  <c r="G85" i="1"/>
  <c r="H85" i="1" s="1"/>
  <c r="G86" i="1" l="1"/>
  <c r="H86" i="1" s="1"/>
  <c r="I85" i="1"/>
  <c r="E110" i="1"/>
  <c r="D110" i="1"/>
  <c r="G87" i="1" l="1"/>
  <c r="H87" i="1" s="1"/>
  <c r="I86" i="1"/>
  <c r="C110" i="1"/>
  <c r="B111" i="1" s="1"/>
  <c r="J85" i="1"/>
  <c r="E111" i="1" l="1"/>
  <c r="D111" i="1"/>
  <c r="I87" i="1"/>
  <c r="J86" i="1"/>
  <c r="J87" i="1" l="1"/>
  <c r="C111" i="1"/>
  <c r="B112" i="1" s="1"/>
  <c r="G88" i="1"/>
  <c r="H88" i="1" s="1"/>
  <c r="G89" i="1" l="1"/>
  <c r="H89" i="1" s="1"/>
  <c r="I88" i="1"/>
  <c r="D112" i="1"/>
  <c r="E112" i="1"/>
  <c r="C112" i="1" s="1"/>
  <c r="B113" i="1" s="1"/>
  <c r="E113" i="1" l="1"/>
  <c r="D113" i="1"/>
  <c r="I89" i="1"/>
  <c r="J88" i="1"/>
  <c r="J89" i="1" l="1"/>
  <c r="C113" i="1"/>
  <c r="B114" i="1" s="1"/>
  <c r="G90" i="1"/>
  <c r="H90" i="1" s="1"/>
  <c r="G91" i="1" l="1"/>
  <c r="H91" i="1" s="1"/>
  <c r="I90" i="1"/>
  <c r="E114" i="1"/>
  <c r="D114" i="1"/>
  <c r="G92" i="1" l="1"/>
  <c r="H92" i="1" s="1"/>
  <c r="I91" i="1"/>
  <c r="C114" i="1"/>
  <c r="B115" i="1" s="1"/>
  <c r="J90" i="1"/>
  <c r="E115" i="1" l="1"/>
  <c r="D115" i="1"/>
  <c r="I92" i="1"/>
  <c r="J91" i="1"/>
  <c r="J92" i="1" l="1"/>
  <c r="G93" i="1"/>
  <c r="H93" i="1" s="1"/>
  <c r="C115" i="1"/>
  <c r="B116" i="1" s="1"/>
  <c r="D116" i="1" l="1"/>
  <c r="E116" i="1"/>
  <c r="I93" i="1"/>
  <c r="C116" i="1" l="1"/>
  <c r="B117" i="1" s="1"/>
  <c r="D117" i="1" s="1"/>
  <c r="J93" i="1"/>
  <c r="G94" i="1"/>
  <c r="H94" i="1" s="1"/>
  <c r="E117" i="1" l="1"/>
  <c r="C117" i="1" s="1"/>
  <c r="B118" i="1" s="1"/>
  <c r="G95" i="1"/>
  <c r="H95" i="1" s="1"/>
  <c r="I94" i="1"/>
  <c r="E118" i="1" l="1"/>
  <c r="D118" i="1"/>
  <c r="I95" i="1"/>
  <c r="J94" i="1"/>
  <c r="J95" i="1" l="1"/>
  <c r="C118" i="1"/>
  <c r="B119" i="1" s="1"/>
  <c r="G96" i="1"/>
  <c r="H96" i="1" s="1"/>
  <c r="G97" i="1" l="1"/>
  <c r="H97" i="1" s="1"/>
  <c r="I96" i="1"/>
  <c r="E119" i="1"/>
  <c r="D119" i="1"/>
  <c r="G98" i="1" l="1"/>
  <c r="H98" i="1" s="1"/>
  <c r="I97" i="1"/>
  <c r="C119" i="1"/>
  <c r="B120" i="1" s="1"/>
  <c r="J96" i="1"/>
  <c r="D120" i="1" l="1"/>
  <c r="E120" i="1"/>
  <c r="I98" i="1"/>
  <c r="J97" i="1"/>
  <c r="C120" i="1" l="1"/>
  <c r="B121" i="1" s="1"/>
  <c r="E121" i="1" s="1"/>
  <c r="J98" i="1"/>
  <c r="G99" i="1"/>
  <c r="H99" i="1" s="1"/>
  <c r="D121" i="1" l="1"/>
  <c r="C121" i="1" s="1"/>
  <c r="B122" i="1" s="1"/>
  <c r="G100" i="1"/>
  <c r="H100" i="1" s="1"/>
  <c r="I99" i="1"/>
  <c r="E122" i="1" l="1"/>
  <c r="D122" i="1"/>
  <c r="I100" i="1"/>
  <c r="J99" i="1"/>
  <c r="J100" i="1" l="1"/>
  <c r="C122" i="1"/>
  <c r="B123" i="1" s="1"/>
  <c r="G101" i="1"/>
  <c r="H101" i="1" s="1"/>
  <c r="G102" i="1" l="1"/>
  <c r="H102" i="1" s="1"/>
  <c r="I101" i="1"/>
  <c r="E123" i="1"/>
  <c r="D123" i="1"/>
  <c r="G103" i="1" l="1"/>
  <c r="H103" i="1" s="1"/>
  <c r="I102" i="1"/>
  <c r="C123" i="1"/>
  <c r="B124" i="1" s="1"/>
  <c r="J101" i="1"/>
  <c r="D124" i="1" l="1"/>
  <c r="E124" i="1"/>
  <c r="C124" i="1" s="1"/>
  <c r="B125" i="1" s="1"/>
  <c r="I103" i="1"/>
  <c r="J102" i="1"/>
  <c r="J103" i="1" l="1"/>
  <c r="E125" i="1"/>
  <c r="D125" i="1"/>
  <c r="G104" i="1"/>
  <c r="H104" i="1" s="1"/>
  <c r="G105" i="1" l="1"/>
  <c r="H105" i="1" s="1"/>
  <c r="I104" i="1"/>
  <c r="C125" i="1"/>
  <c r="B126" i="1" s="1"/>
  <c r="E126" i="1" l="1"/>
  <c r="D126" i="1"/>
  <c r="I105" i="1"/>
  <c r="J104" i="1"/>
  <c r="J105" i="1" l="1"/>
  <c r="C126" i="1"/>
  <c r="B127" i="1" s="1"/>
  <c r="G106" i="1"/>
  <c r="H106" i="1" s="1"/>
  <c r="G107" i="1" l="1"/>
  <c r="H107" i="1" s="1"/>
  <c r="I106" i="1"/>
  <c r="E127" i="1"/>
  <c r="D127" i="1"/>
  <c r="G108" i="1" l="1"/>
  <c r="H108" i="1" s="1"/>
  <c r="I107" i="1"/>
  <c r="C127" i="1"/>
  <c r="B128" i="1" s="1"/>
  <c r="J106" i="1"/>
  <c r="D128" i="1" l="1"/>
  <c r="E128" i="1"/>
  <c r="I108" i="1"/>
  <c r="J107" i="1"/>
  <c r="C128" i="1" l="1"/>
  <c r="B129" i="1" s="1"/>
  <c r="E129" i="1" s="1"/>
  <c r="J108" i="1"/>
  <c r="G109" i="1"/>
  <c r="H109" i="1" s="1"/>
  <c r="D129" i="1" l="1"/>
  <c r="C129" i="1" s="1"/>
  <c r="B130" i="1" s="1"/>
  <c r="G110" i="1"/>
  <c r="H110" i="1" s="1"/>
  <c r="I109" i="1"/>
  <c r="E130" i="1" l="1"/>
  <c r="D130" i="1"/>
  <c r="I110" i="1"/>
  <c r="J109" i="1"/>
  <c r="J110" i="1" l="1"/>
  <c r="C130" i="1"/>
  <c r="B131" i="1" s="1"/>
  <c r="G111" i="1"/>
  <c r="H111" i="1" s="1"/>
  <c r="G112" i="1" l="1"/>
  <c r="H112" i="1" s="1"/>
  <c r="I111" i="1"/>
  <c r="E131" i="1"/>
  <c r="D131" i="1"/>
  <c r="G113" i="1" l="1"/>
  <c r="H113" i="1" s="1"/>
  <c r="I112" i="1"/>
  <c r="C131" i="1"/>
  <c r="B132" i="1" s="1"/>
  <c r="J111" i="1"/>
  <c r="D132" i="1" l="1"/>
  <c r="E132" i="1"/>
  <c r="I113" i="1"/>
  <c r="J112" i="1"/>
  <c r="C132" i="1" l="1"/>
  <c r="B133" i="1" s="1"/>
  <c r="D133" i="1" s="1"/>
  <c r="J113" i="1"/>
  <c r="G114" i="1"/>
  <c r="H114" i="1" s="1"/>
  <c r="E133" i="1" l="1"/>
  <c r="C133" i="1" s="1"/>
  <c r="B134" i="1" s="1"/>
  <c r="G115" i="1"/>
  <c r="H115" i="1" s="1"/>
  <c r="I114" i="1"/>
  <c r="E134" i="1" l="1"/>
  <c r="D134" i="1"/>
  <c r="I115" i="1"/>
  <c r="J114" i="1"/>
  <c r="J115" i="1" l="1"/>
  <c r="C134" i="1"/>
  <c r="B135" i="1" s="1"/>
  <c r="G116" i="1"/>
  <c r="H116" i="1" s="1"/>
  <c r="G117" i="1" l="1"/>
  <c r="H117" i="1" s="1"/>
  <c r="I116" i="1"/>
  <c r="E135" i="1"/>
  <c r="D135" i="1"/>
  <c r="G118" i="1" l="1"/>
  <c r="H118" i="1" s="1"/>
  <c r="I117" i="1"/>
  <c r="C135" i="1"/>
  <c r="B136" i="1" s="1"/>
  <c r="J116" i="1"/>
  <c r="D136" i="1" l="1"/>
  <c r="E136" i="1"/>
  <c r="I118" i="1"/>
  <c r="J117" i="1"/>
  <c r="C136" i="1" l="1"/>
  <c r="B137" i="1" s="1"/>
  <c r="E137" i="1" s="1"/>
  <c r="J118" i="1"/>
  <c r="G119" i="1"/>
  <c r="H119" i="1" s="1"/>
  <c r="D137" i="1" l="1"/>
  <c r="C137" i="1" s="1"/>
  <c r="B138" i="1" s="1"/>
  <c r="G120" i="1"/>
  <c r="H120" i="1" s="1"/>
  <c r="I119" i="1"/>
  <c r="E138" i="1" l="1"/>
  <c r="D138" i="1"/>
  <c r="I120" i="1"/>
  <c r="J119" i="1"/>
  <c r="J120" i="1" l="1"/>
  <c r="C138" i="1"/>
  <c r="B139" i="1" s="1"/>
  <c r="G121" i="1"/>
  <c r="H121" i="1" s="1"/>
  <c r="G122" i="1" l="1"/>
  <c r="H122" i="1" s="1"/>
  <c r="I121" i="1"/>
  <c r="E139" i="1"/>
  <c r="D139" i="1"/>
  <c r="G123" i="1" l="1"/>
  <c r="H123" i="1" s="1"/>
  <c r="I122" i="1"/>
  <c r="C139" i="1"/>
  <c r="B140" i="1" s="1"/>
  <c r="J121" i="1"/>
  <c r="D140" i="1" l="1"/>
  <c r="E140" i="1"/>
  <c r="C140" i="1" s="1"/>
  <c r="B141" i="1" s="1"/>
  <c r="I123" i="1"/>
  <c r="J122" i="1"/>
  <c r="J123" i="1" l="1"/>
  <c r="E141" i="1"/>
  <c r="D141" i="1"/>
  <c r="G124" i="1"/>
  <c r="H124" i="1" s="1"/>
  <c r="G125" i="1" l="1"/>
  <c r="H125" i="1" s="1"/>
  <c r="I124" i="1"/>
  <c r="C141" i="1"/>
  <c r="B142" i="1" s="1"/>
  <c r="E142" i="1" l="1"/>
  <c r="D142" i="1"/>
  <c r="I125" i="1"/>
  <c r="J124" i="1"/>
  <c r="J125" i="1" l="1"/>
  <c r="C142" i="1"/>
  <c r="B143" i="1" s="1"/>
  <c r="G126" i="1"/>
  <c r="H126" i="1" s="1"/>
  <c r="G127" i="1" l="1"/>
  <c r="H127" i="1" s="1"/>
  <c r="I126" i="1"/>
  <c r="E143" i="1"/>
  <c r="D143" i="1"/>
  <c r="G128" i="1" l="1"/>
  <c r="H128" i="1" s="1"/>
  <c r="I127" i="1"/>
  <c r="C143" i="1"/>
  <c r="B144" i="1" s="1"/>
  <c r="J126" i="1"/>
  <c r="D144" i="1" l="1"/>
  <c r="E144" i="1"/>
  <c r="I128" i="1"/>
  <c r="J127" i="1"/>
  <c r="C144" i="1" l="1"/>
  <c r="B145" i="1" s="1"/>
  <c r="J128" i="1"/>
  <c r="E145" i="1"/>
  <c r="D145" i="1"/>
  <c r="G129" i="1"/>
  <c r="H129" i="1" s="1"/>
  <c r="G130" i="1" l="1"/>
  <c r="H130" i="1" s="1"/>
  <c r="I129" i="1"/>
  <c r="C145" i="1"/>
  <c r="B146" i="1" s="1"/>
  <c r="E146" i="1" l="1"/>
  <c r="D146" i="1"/>
  <c r="I130" i="1"/>
  <c r="J129" i="1"/>
  <c r="J130" i="1" l="1"/>
  <c r="C146" i="1"/>
  <c r="B147" i="1" s="1"/>
  <c r="G131" i="1"/>
  <c r="H131" i="1" s="1"/>
  <c r="G132" i="1" l="1"/>
  <c r="H132" i="1" s="1"/>
  <c r="I131" i="1"/>
  <c r="E147" i="1"/>
  <c r="D147" i="1"/>
  <c r="G133" i="1" l="1"/>
  <c r="H133" i="1" s="1"/>
  <c r="I132" i="1"/>
  <c r="C147" i="1"/>
  <c r="B148" i="1" s="1"/>
  <c r="J131" i="1"/>
  <c r="D148" i="1" l="1"/>
  <c r="E148" i="1"/>
  <c r="I133" i="1"/>
  <c r="J132" i="1"/>
  <c r="C148" i="1" l="1"/>
  <c r="B149" i="1" s="1"/>
  <c r="E149" i="1" s="1"/>
  <c r="J133" i="1"/>
  <c r="G134" i="1"/>
  <c r="H134" i="1" s="1"/>
  <c r="D149" i="1" l="1"/>
  <c r="G135" i="1"/>
  <c r="H135" i="1" s="1"/>
  <c r="I134" i="1"/>
  <c r="C149" i="1"/>
  <c r="B150" i="1" s="1"/>
  <c r="E150" i="1" l="1"/>
  <c r="D150" i="1"/>
  <c r="I135" i="1"/>
  <c r="J134" i="1"/>
  <c r="J135" i="1" l="1"/>
  <c r="C150" i="1"/>
  <c r="B151" i="1" s="1"/>
  <c r="G136" i="1"/>
  <c r="H136" i="1" s="1"/>
  <c r="G137" i="1" l="1"/>
  <c r="H137" i="1" s="1"/>
  <c r="I136" i="1"/>
  <c r="E151" i="1"/>
  <c r="D151" i="1"/>
  <c r="G138" i="1" l="1"/>
  <c r="H138" i="1" s="1"/>
  <c r="I137" i="1"/>
  <c r="C151" i="1"/>
  <c r="B152" i="1" s="1"/>
  <c r="J136" i="1"/>
  <c r="D152" i="1" l="1"/>
  <c r="E152" i="1"/>
  <c r="I138" i="1"/>
  <c r="J137" i="1"/>
  <c r="C152" i="1" l="1"/>
  <c r="B153" i="1" s="1"/>
  <c r="D153" i="1" s="1"/>
  <c r="J138" i="1"/>
  <c r="G139" i="1"/>
  <c r="H139" i="1" s="1"/>
  <c r="E153" i="1" l="1"/>
  <c r="C153" i="1" s="1"/>
  <c r="B154" i="1" s="1"/>
  <c r="G140" i="1"/>
  <c r="H140" i="1" s="1"/>
  <c r="I139" i="1"/>
  <c r="E154" i="1" l="1"/>
  <c r="D154" i="1"/>
  <c r="I140" i="1"/>
  <c r="J139" i="1"/>
  <c r="J140" i="1" l="1"/>
  <c r="C154" i="1"/>
  <c r="B155" i="1" s="1"/>
  <c r="G141" i="1"/>
  <c r="H141" i="1" s="1"/>
  <c r="G142" i="1" l="1"/>
  <c r="H142" i="1" s="1"/>
  <c r="I141" i="1"/>
  <c r="E155" i="1"/>
  <c r="D155" i="1"/>
  <c r="G143" i="1" l="1"/>
  <c r="H143" i="1" s="1"/>
  <c r="I142" i="1"/>
  <c r="C155" i="1"/>
  <c r="B156" i="1" s="1"/>
  <c r="J141" i="1"/>
  <c r="D156" i="1" l="1"/>
  <c r="E156" i="1"/>
  <c r="I143" i="1"/>
  <c r="J142" i="1"/>
  <c r="C156" i="1" l="1"/>
  <c r="B157" i="1" s="1"/>
  <c r="E157" i="1" s="1"/>
  <c r="J143" i="1"/>
  <c r="G144" i="1"/>
  <c r="H144" i="1" s="1"/>
  <c r="D157" i="1" l="1"/>
  <c r="C157" i="1" s="1"/>
  <c r="B158" i="1" s="1"/>
  <c r="G145" i="1"/>
  <c r="H145" i="1" s="1"/>
  <c r="I144" i="1"/>
  <c r="E158" i="1" l="1"/>
  <c r="D158" i="1"/>
  <c r="I145" i="1"/>
  <c r="J144" i="1"/>
  <c r="J145" i="1" l="1"/>
  <c r="C158" i="1"/>
  <c r="B159" i="1" s="1"/>
  <c r="G146" i="1"/>
  <c r="H146" i="1" s="1"/>
  <c r="G147" i="1" l="1"/>
  <c r="H147" i="1" s="1"/>
  <c r="I146" i="1"/>
  <c r="E159" i="1"/>
  <c r="D159" i="1"/>
  <c r="G148" i="1" l="1"/>
  <c r="H148" i="1" s="1"/>
  <c r="I147" i="1"/>
  <c r="C159" i="1"/>
  <c r="B160" i="1" s="1"/>
  <c r="J146" i="1"/>
  <c r="D160" i="1" l="1"/>
  <c r="E160" i="1"/>
  <c r="I148" i="1"/>
  <c r="J147" i="1"/>
  <c r="C160" i="1" l="1"/>
  <c r="B161" i="1" s="1"/>
  <c r="D161" i="1" s="1"/>
  <c r="J148" i="1"/>
  <c r="G149" i="1"/>
  <c r="H149" i="1" s="1"/>
  <c r="E161" i="1" l="1"/>
  <c r="C161" i="1" s="1"/>
  <c r="B162" i="1" s="1"/>
  <c r="G150" i="1"/>
  <c r="H150" i="1" s="1"/>
  <c r="I149" i="1"/>
  <c r="E162" i="1" l="1"/>
  <c r="D162" i="1"/>
  <c r="I150" i="1"/>
  <c r="J149" i="1"/>
  <c r="J150" i="1" l="1"/>
  <c r="C162" i="1"/>
  <c r="B163" i="1" s="1"/>
  <c r="G151" i="1"/>
  <c r="H151" i="1" s="1"/>
  <c r="G152" i="1" l="1"/>
  <c r="H152" i="1" s="1"/>
  <c r="I151" i="1"/>
  <c r="E163" i="1"/>
  <c r="D163" i="1"/>
  <c r="G153" i="1" l="1"/>
  <c r="H153" i="1" s="1"/>
  <c r="I152" i="1"/>
  <c r="C163" i="1"/>
  <c r="B164" i="1" s="1"/>
  <c r="J151" i="1"/>
  <c r="D164" i="1" l="1"/>
  <c r="E164" i="1"/>
  <c r="C164" i="1" s="1"/>
  <c r="B165" i="1" s="1"/>
  <c r="I153" i="1"/>
  <c r="J152" i="1"/>
  <c r="J153" i="1" l="1"/>
  <c r="E165" i="1"/>
  <c r="D165" i="1"/>
  <c r="G154" i="1"/>
  <c r="H154" i="1" s="1"/>
  <c r="G155" i="1" l="1"/>
  <c r="H155" i="1" s="1"/>
  <c r="I154" i="1"/>
  <c r="C165" i="1"/>
  <c r="B166" i="1" s="1"/>
  <c r="E166" i="1" l="1"/>
  <c r="D166" i="1"/>
  <c r="I155" i="1"/>
  <c r="J154" i="1"/>
  <c r="J155" i="1" l="1"/>
  <c r="C166" i="1"/>
  <c r="B167" i="1" s="1"/>
  <c r="G156" i="1"/>
  <c r="H156" i="1" s="1"/>
  <c r="G157" i="1" l="1"/>
  <c r="H157" i="1" s="1"/>
  <c r="I156" i="1"/>
  <c r="E167" i="1"/>
  <c r="D167" i="1"/>
  <c r="G158" i="1" l="1"/>
  <c r="H158" i="1" s="1"/>
  <c r="I157" i="1"/>
  <c r="C167" i="1"/>
  <c r="B168" i="1" s="1"/>
  <c r="J156" i="1"/>
  <c r="D168" i="1" l="1"/>
  <c r="E168" i="1"/>
  <c r="I158" i="1"/>
  <c r="J157" i="1"/>
  <c r="C168" i="1" l="1"/>
  <c r="B169" i="1" s="1"/>
  <c r="E169" i="1" s="1"/>
  <c r="J158" i="1"/>
  <c r="G159" i="1"/>
  <c r="H159" i="1" s="1"/>
  <c r="D169" i="1" l="1"/>
  <c r="C169" i="1" s="1"/>
  <c r="B170" i="1" s="1"/>
  <c r="G160" i="1"/>
  <c r="H160" i="1" s="1"/>
  <c r="I159" i="1"/>
  <c r="E170" i="1" l="1"/>
  <c r="D170" i="1"/>
  <c r="I160" i="1"/>
  <c r="J159" i="1"/>
  <c r="J160" i="1" l="1"/>
  <c r="C170" i="1"/>
  <c r="B171" i="1" s="1"/>
  <c r="G161" i="1"/>
  <c r="H161" i="1" s="1"/>
  <c r="G162" i="1" l="1"/>
  <c r="H162" i="1" s="1"/>
  <c r="I161" i="1"/>
  <c r="E171" i="1"/>
  <c r="D171" i="1"/>
  <c r="G163" i="1" l="1"/>
  <c r="H163" i="1" s="1"/>
  <c r="I162" i="1"/>
  <c r="C171" i="1"/>
  <c r="B172" i="1" s="1"/>
  <c r="J161" i="1"/>
  <c r="D172" i="1" l="1"/>
  <c r="E172" i="1"/>
  <c r="I163" i="1"/>
  <c r="J162" i="1"/>
  <c r="C172" i="1" l="1"/>
  <c r="B173" i="1" s="1"/>
  <c r="E173" i="1" s="1"/>
  <c r="J163" i="1"/>
  <c r="G164" i="1"/>
  <c r="H164" i="1" s="1"/>
  <c r="D173" i="1" l="1"/>
  <c r="C173" i="1" s="1"/>
  <c r="B174" i="1" s="1"/>
  <c r="D174" i="1" s="1"/>
  <c r="I164" i="1"/>
  <c r="E174" i="1" l="1"/>
  <c r="C174" i="1" s="1"/>
  <c r="B175" i="1" s="1"/>
  <c r="J164" i="1"/>
  <c r="G165" i="1"/>
  <c r="H165" i="1" s="1"/>
  <c r="G166" i="1" l="1"/>
  <c r="H166" i="1" s="1"/>
  <c r="I165" i="1"/>
  <c r="E175" i="1"/>
  <c r="D175" i="1"/>
  <c r="G167" i="1" l="1"/>
  <c r="H167" i="1" s="1"/>
  <c r="I166" i="1"/>
  <c r="C175" i="1"/>
  <c r="B176" i="1" s="1"/>
  <c r="J165" i="1"/>
  <c r="D176" i="1" l="1"/>
  <c r="E176" i="1"/>
  <c r="I167" i="1"/>
  <c r="J166" i="1"/>
  <c r="C176" i="1" l="1"/>
  <c r="B177" i="1" s="1"/>
  <c r="D177" i="1" s="1"/>
  <c r="J167" i="1"/>
  <c r="G168" i="1"/>
  <c r="H168" i="1" s="1"/>
  <c r="E177" i="1" l="1"/>
  <c r="C177" i="1" s="1"/>
  <c r="B178" i="1" s="1"/>
  <c r="D178" i="1" s="1"/>
  <c r="I168" i="1"/>
  <c r="E178" i="1" l="1"/>
  <c r="C178" i="1" s="1"/>
  <c r="B179" i="1" s="1"/>
  <c r="J168" i="1"/>
  <c r="G169" i="1"/>
  <c r="H169" i="1" s="1"/>
  <c r="G170" i="1" l="1"/>
  <c r="H170" i="1" s="1"/>
  <c r="I169" i="1"/>
  <c r="E179" i="1"/>
  <c r="D179" i="1"/>
  <c r="G171" i="1" l="1"/>
  <c r="H171" i="1" s="1"/>
  <c r="I170" i="1"/>
  <c r="C179" i="1"/>
  <c r="B180" i="1" s="1"/>
  <c r="J169" i="1"/>
  <c r="D180" i="1" l="1"/>
  <c r="E180" i="1"/>
  <c r="I171" i="1"/>
  <c r="J170" i="1"/>
  <c r="C180" i="1" l="1"/>
  <c r="B181" i="1" s="1"/>
  <c r="D181" i="1" s="1"/>
  <c r="J171" i="1"/>
  <c r="G172" i="1"/>
  <c r="H172" i="1" s="1"/>
  <c r="E181" i="1" l="1"/>
  <c r="C181" i="1" s="1"/>
  <c r="B182" i="1" s="1"/>
  <c r="I172" i="1"/>
  <c r="D182" i="1" l="1"/>
  <c r="E182" i="1"/>
  <c r="J172" i="1"/>
  <c r="G173" i="1"/>
  <c r="H173" i="1" s="1"/>
  <c r="C182" i="1" l="1"/>
  <c r="B183" i="1" s="1"/>
  <c r="E183" i="1" s="1"/>
  <c r="G174" i="1"/>
  <c r="H174" i="1" s="1"/>
  <c r="I173" i="1"/>
  <c r="D183" i="1" l="1"/>
  <c r="C183" i="1" s="1"/>
  <c r="B184" i="1" s="1"/>
  <c r="G175" i="1"/>
  <c r="H175" i="1" s="1"/>
  <c r="I174" i="1"/>
  <c r="J173" i="1"/>
  <c r="D184" i="1" l="1"/>
  <c r="E184" i="1"/>
  <c r="C184" i="1" s="1"/>
  <c r="B185" i="1" s="1"/>
  <c r="I175" i="1"/>
  <c r="J174" i="1"/>
  <c r="J175" i="1" l="1"/>
  <c r="E185" i="1"/>
  <c r="D185" i="1"/>
  <c r="G176" i="1"/>
  <c r="H176" i="1" s="1"/>
  <c r="G177" i="1" l="1"/>
  <c r="H177" i="1" s="1"/>
  <c r="I176" i="1"/>
  <c r="C185" i="1"/>
  <c r="B186" i="1" s="1"/>
  <c r="E186" i="1" l="1"/>
  <c r="D186" i="1"/>
  <c r="I177" i="1"/>
  <c r="J176" i="1"/>
  <c r="J177" i="1" l="1"/>
  <c r="C186" i="1"/>
  <c r="B187" i="1" s="1"/>
  <c r="G178" i="1"/>
  <c r="H178" i="1" s="1"/>
  <c r="G179" i="1" l="1"/>
  <c r="H179" i="1" s="1"/>
  <c r="I178" i="1"/>
  <c r="E187" i="1"/>
  <c r="D187" i="1"/>
  <c r="G180" i="1" l="1"/>
  <c r="H180" i="1" s="1"/>
  <c r="I179" i="1"/>
  <c r="C187" i="1"/>
  <c r="B188" i="1" s="1"/>
  <c r="J178" i="1"/>
  <c r="D188" i="1" l="1"/>
  <c r="E188" i="1"/>
  <c r="C188" i="1" s="1"/>
  <c r="B189" i="1" s="1"/>
  <c r="I180" i="1"/>
  <c r="J179" i="1"/>
  <c r="J180" i="1" l="1"/>
  <c r="E189" i="1"/>
  <c r="D189" i="1"/>
  <c r="G181" i="1"/>
  <c r="H181" i="1" s="1"/>
  <c r="G182" i="1" l="1"/>
  <c r="H182" i="1" s="1"/>
  <c r="I181" i="1"/>
  <c r="C189" i="1"/>
  <c r="B190" i="1" s="1"/>
  <c r="E190" i="1" l="1"/>
  <c r="D190" i="1"/>
  <c r="I182" i="1"/>
  <c r="J181" i="1"/>
  <c r="J182" i="1" l="1"/>
  <c r="C190" i="1"/>
  <c r="B191" i="1" s="1"/>
  <c r="G183" i="1"/>
  <c r="H183" i="1" s="1"/>
  <c r="G184" i="1" l="1"/>
  <c r="H184" i="1" s="1"/>
  <c r="I183" i="1"/>
  <c r="E191" i="1"/>
  <c r="D191" i="1"/>
  <c r="I184" i="1" l="1"/>
  <c r="C191" i="1"/>
  <c r="B192" i="1" s="1"/>
  <c r="J183" i="1"/>
  <c r="D192" i="1" l="1"/>
  <c r="E192" i="1"/>
  <c r="J184" i="1"/>
  <c r="G185" i="1"/>
  <c r="H185" i="1" s="1"/>
  <c r="C192" i="1" l="1"/>
  <c r="B193" i="1" s="1"/>
  <c r="E193" i="1" s="1"/>
  <c r="I185" i="1"/>
  <c r="D193" i="1" l="1"/>
  <c r="C193" i="1" s="1"/>
  <c r="B194" i="1" s="1"/>
  <c r="J185" i="1"/>
  <c r="G186" i="1"/>
  <c r="H186" i="1" s="1"/>
  <c r="G187" i="1" l="1"/>
  <c r="H187" i="1" s="1"/>
  <c r="I186" i="1"/>
  <c r="E194" i="1"/>
  <c r="D194" i="1"/>
  <c r="G188" i="1" l="1"/>
  <c r="H188" i="1" s="1"/>
  <c r="I187" i="1"/>
  <c r="C194" i="1"/>
  <c r="B195" i="1" s="1"/>
  <c r="J186" i="1"/>
  <c r="E195" i="1" l="1"/>
  <c r="D195" i="1"/>
  <c r="I188" i="1"/>
  <c r="J187" i="1"/>
  <c r="J188" i="1" l="1"/>
  <c r="C195" i="1"/>
  <c r="B196" i="1" s="1"/>
  <c r="D196" i="1" s="1"/>
  <c r="G189" i="1"/>
  <c r="H189" i="1" s="1"/>
  <c r="E196" i="1" l="1"/>
  <c r="C196" i="1" s="1"/>
  <c r="B197" i="1" s="1"/>
  <c r="I189" i="1"/>
  <c r="E197" i="1" l="1"/>
  <c r="D197" i="1"/>
  <c r="J189" i="1"/>
  <c r="G190" i="1"/>
  <c r="H190" i="1" s="1"/>
  <c r="C197" i="1" l="1"/>
  <c r="B198" i="1" s="1"/>
  <c r="D198" i="1" s="1"/>
  <c r="G191" i="1"/>
  <c r="H191" i="1" s="1"/>
  <c r="I190" i="1"/>
  <c r="E198" i="1" l="1"/>
  <c r="C198" i="1" s="1"/>
  <c r="B199" i="1" s="1"/>
  <c r="I191" i="1"/>
  <c r="G192" i="1"/>
  <c r="H192" i="1" s="1"/>
  <c r="J190" i="1"/>
  <c r="E199" i="1" l="1"/>
  <c r="D199" i="1"/>
  <c r="I192" i="1"/>
  <c r="G193" i="1"/>
  <c r="H193" i="1" s="1"/>
  <c r="J191" i="1"/>
  <c r="J192" i="1" l="1"/>
  <c r="G194" i="1"/>
  <c r="H194" i="1" s="1"/>
  <c r="I193" i="1"/>
  <c r="C199" i="1"/>
  <c r="B200" i="1" s="1"/>
  <c r="D200" i="1" l="1"/>
  <c r="E200" i="1"/>
  <c r="C200" i="1" s="1"/>
  <c r="B201" i="1" s="1"/>
  <c r="I194" i="1"/>
  <c r="J193" i="1"/>
  <c r="J194" i="1" l="1"/>
  <c r="E201" i="1"/>
  <c r="D201" i="1"/>
  <c r="G195" i="1"/>
  <c r="H195" i="1" s="1"/>
  <c r="G196" i="1" l="1"/>
  <c r="H196" i="1" s="1"/>
  <c r="I195" i="1"/>
  <c r="C201" i="1"/>
  <c r="B202" i="1" s="1"/>
  <c r="E202" i="1" l="1"/>
  <c r="D202" i="1"/>
  <c r="I196" i="1"/>
  <c r="J195" i="1"/>
  <c r="J196" i="1" l="1"/>
  <c r="C202" i="1"/>
  <c r="B203" i="1" s="1"/>
  <c r="D203" i="1" s="1"/>
  <c r="G197" i="1"/>
  <c r="H197" i="1" s="1"/>
  <c r="E203" i="1" l="1"/>
  <c r="C203" i="1" s="1"/>
  <c r="B204" i="1" s="1"/>
  <c r="G198" i="1"/>
  <c r="H198" i="1" s="1"/>
  <c r="I197" i="1"/>
  <c r="D204" i="1" l="1"/>
  <c r="E204" i="1"/>
  <c r="I198" i="1"/>
  <c r="J197" i="1"/>
  <c r="C204" i="1" l="1"/>
  <c r="B205" i="1" s="1"/>
  <c r="E205" i="1" s="1"/>
  <c r="J198" i="1"/>
  <c r="G199" i="1"/>
  <c r="H199" i="1" s="1"/>
  <c r="D205" i="1" l="1"/>
  <c r="C205" i="1" s="1"/>
  <c r="B206" i="1" s="1"/>
  <c r="G200" i="1"/>
  <c r="H200" i="1" s="1"/>
  <c r="I199" i="1"/>
  <c r="E206" i="1" l="1"/>
  <c r="D206" i="1"/>
  <c r="G201" i="1"/>
  <c r="H201" i="1" s="1"/>
  <c r="I200" i="1"/>
  <c r="J199" i="1"/>
  <c r="G202" i="1" l="1"/>
  <c r="H202" i="1" s="1"/>
  <c r="I201" i="1"/>
  <c r="C206" i="1"/>
  <c r="B207" i="1" s="1"/>
  <c r="J200" i="1"/>
  <c r="E207" i="1" l="1"/>
  <c r="D207" i="1"/>
  <c r="I202" i="1"/>
  <c r="J201" i="1"/>
  <c r="J202" i="1" l="1"/>
  <c r="C207" i="1"/>
  <c r="B208" i="1" s="1"/>
  <c r="G203" i="1"/>
  <c r="H203" i="1" s="1"/>
  <c r="G204" i="1" l="1"/>
  <c r="H204" i="1" s="1"/>
  <c r="I203" i="1"/>
  <c r="D208" i="1"/>
  <c r="E208" i="1"/>
  <c r="C208" i="1" l="1"/>
  <c r="B209" i="1" s="1"/>
  <c r="E209" i="1" s="1"/>
  <c r="I204" i="1"/>
  <c r="J203" i="1"/>
  <c r="D209" i="1" l="1"/>
  <c r="C209" i="1" s="1"/>
  <c r="B210" i="1" s="1"/>
  <c r="J204" i="1"/>
  <c r="G205" i="1"/>
  <c r="H205" i="1" s="1"/>
  <c r="G206" i="1" l="1"/>
  <c r="H206" i="1" s="1"/>
  <c r="I205" i="1"/>
  <c r="E210" i="1"/>
  <c r="D210" i="1"/>
  <c r="G207" i="1" l="1"/>
  <c r="H207" i="1" s="1"/>
  <c r="I206" i="1"/>
  <c r="C210" i="1"/>
  <c r="B211" i="1" s="1"/>
  <c r="J205" i="1"/>
  <c r="E211" i="1" l="1"/>
  <c r="D211" i="1"/>
  <c r="I207" i="1"/>
  <c r="J206" i="1"/>
  <c r="J207" i="1" l="1"/>
  <c r="G208" i="1"/>
  <c r="H208" i="1" s="1"/>
  <c r="C211" i="1"/>
  <c r="B212" i="1" s="1"/>
  <c r="D212" i="1" l="1"/>
  <c r="E212" i="1"/>
  <c r="G209" i="1"/>
  <c r="H209" i="1" s="1"/>
  <c r="I208" i="1"/>
  <c r="C212" i="1" l="1"/>
  <c r="B213" i="1" s="1"/>
  <c r="E213" i="1" s="1"/>
  <c r="J208" i="1"/>
  <c r="I209" i="1"/>
  <c r="D213" i="1" l="1"/>
  <c r="C213" i="1" s="1"/>
  <c r="B214" i="1" s="1"/>
  <c r="J209" i="1"/>
  <c r="G210" i="1"/>
  <c r="H210" i="1" s="1"/>
  <c r="G211" i="1" l="1"/>
  <c r="H211" i="1" s="1"/>
  <c r="I210" i="1"/>
  <c r="E214" i="1"/>
  <c r="D214" i="1"/>
  <c r="G212" i="1" l="1"/>
  <c r="H212" i="1" s="1"/>
  <c r="I211" i="1"/>
  <c r="C214" i="1"/>
  <c r="B215" i="1" s="1"/>
  <c r="J210" i="1"/>
  <c r="E215" i="1" l="1"/>
  <c r="D215" i="1"/>
  <c r="I212" i="1"/>
  <c r="J211" i="1"/>
  <c r="J212" i="1" l="1"/>
  <c r="G213" i="1"/>
  <c r="H213" i="1" s="1"/>
  <c r="C215" i="1"/>
  <c r="B216" i="1" s="1"/>
  <c r="E216" i="1" l="1"/>
  <c r="D216" i="1"/>
  <c r="I213" i="1"/>
  <c r="J213" i="1" l="1"/>
  <c r="C216" i="1"/>
  <c r="B217" i="1" s="1"/>
  <c r="G214" i="1"/>
  <c r="H214" i="1" s="1"/>
  <c r="G215" i="1" l="1"/>
  <c r="H215" i="1" s="1"/>
  <c r="I214" i="1"/>
  <c r="E217" i="1"/>
  <c r="D217" i="1"/>
  <c r="G216" i="1" l="1"/>
  <c r="H216" i="1" s="1"/>
  <c r="I215" i="1"/>
  <c r="C217" i="1"/>
  <c r="B218" i="1" s="1"/>
  <c r="J214" i="1"/>
  <c r="E218" i="1" l="1"/>
  <c r="D218" i="1"/>
  <c r="G217" i="1"/>
  <c r="H217" i="1" s="1"/>
  <c r="I216" i="1"/>
  <c r="J215" i="1"/>
  <c r="G218" i="1" l="1"/>
  <c r="H218" i="1" s="1"/>
  <c r="I217" i="1"/>
  <c r="C218" i="1"/>
  <c r="B219" i="1" s="1"/>
  <c r="J216" i="1"/>
  <c r="E219" i="1" l="1"/>
  <c r="D219" i="1"/>
  <c r="I218" i="1"/>
  <c r="J217" i="1"/>
  <c r="J218" i="1" l="1"/>
  <c r="C219" i="1"/>
  <c r="B220" i="1" s="1"/>
  <c r="G219" i="1"/>
  <c r="H219" i="1" s="1"/>
  <c r="G220" i="1" l="1"/>
  <c r="H220" i="1" s="1"/>
  <c r="I219" i="1"/>
  <c r="E220" i="1"/>
  <c r="D220" i="1"/>
  <c r="G221" i="1" l="1"/>
  <c r="H221" i="1" s="1"/>
  <c r="I220" i="1"/>
  <c r="C220" i="1"/>
  <c r="B221" i="1" s="1"/>
  <c r="J219" i="1"/>
  <c r="E221" i="1" l="1"/>
  <c r="D221" i="1"/>
  <c r="I221" i="1"/>
  <c r="J220" i="1"/>
  <c r="J221" i="1" l="1"/>
  <c r="C221" i="1"/>
  <c r="B222" i="1" s="1"/>
  <c r="G222" i="1"/>
  <c r="H222" i="1" s="1"/>
  <c r="G223" i="1" l="1"/>
  <c r="H223" i="1" s="1"/>
  <c r="I222" i="1"/>
  <c r="E222" i="1"/>
  <c r="D222" i="1"/>
  <c r="I223" i="1" l="1"/>
  <c r="G224" i="1"/>
  <c r="H224" i="1" s="1"/>
  <c r="C222" i="1"/>
  <c r="B223" i="1" s="1"/>
  <c r="J222" i="1"/>
  <c r="E223" i="1" l="1"/>
  <c r="D223" i="1"/>
  <c r="I224" i="1"/>
  <c r="G225" i="1"/>
  <c r="H225" i="1" s="1"/>
  <c r="J223" i="1"/>
  <c r="J224" i="1" l="1"/>
  <c r="G226" i="1"/>
  <c r="H226" i="1" s="1"/>
  <c r="I225" i="1"/>
  <c r="C223" i="1"/>
  <c r="B224" i="1" s="1"/>
  <c r="E224" i="1" l="1"/>
  <c r="D224" i="1"/>
  <c r="I226" i="1"/>
  <c r="J225" i="1"/>
  <c r="J226" i="1" l="1"/>
  <c r="C224" i="1"/>
  <c r="B225" i="1" s="1"/>
  <c r="G227" i="1"/>
  <c r="H227" i="1" s="1"/>
  <c r="G228" i="1" l="1"/>
  <c r="H228" i="1" s="1"/>
  <c r="I227" i="1"/>
  <c r="E225" i="1"/>
  <c r="D225" i="1"/>
  <c r="G229" i="1" l="1"/>
  <c r="H229" i="1" s="1"/>
  <c r="I228" i="1"/>
  <c r="C225" i="1"/>
  <c r="B226" i="1" s="1"/>
  <c r="J227" i="1"/>
  <c r="E226" i="1" l="1"/>
  <c r="D226" i="1"/>
  <c r="I229" i="1"/>
  <c r="J228" i="1"/>
  <c r="J229" i="1" l="1"/>
  <c r="C226" i="1"/>
  <c r="B227" i="1" s="1"/>
  <c r="G230" i="1"/>
  <c r="H230" i="1" s="1"/>
  <c r="G231" i="1" l="1"/>
  <c r="H231" i="1" s="1"/>
  <c r="I230" i="1"/>
  <c r="E227" i="1"/>
  <c r="D227" i="1"/>
  <c r="G232" i="1" l="1"/>
  <c r="H232" i="1" s="1"/>
  <c r="I231" i="1"/>
  <c r="C227" i="1"/>
  <c r="B228" i="1" s="1"/>
  <c r="J230" i="1"/>
  <c r="E228" i="1" l="1"/>
  <c r="D228" i="1"/>
  <c r="G233" i="1"/>
  <c r="H233" i="1" s="1"/>
  <c r="I232" i="1"/>
  <c r="J231" i="1"/>
  <c r="G234" i="1" l="1"/>
  <c r="H234" i="1" s="1"/>
  <c r="I233" i="1"/>
  <c r="C228" i="1"/>
  <c r="B229" i="1" s="1"/>
  <c r="J232" i="1"/>
  <c r="E229" i="1" l="1"/>
  <c r="D229" i="1"/>
  <c r="I234" i="1"/>
  <c r="J233" i="1"/>
  <c r="J234" i="1" l="1"/>
  <c r="G235" i="1"/>
  <c r="H235" i="1" s="1"/>
  <c r="C229" i="1"/>
  <c r="B230" i="1" s="1"/>
  <c r="E230" i="1" l="1"/>
  <c r="D230" i="1"/>
  <c r="I235" i="1"/>
  <c r="J235" i="1" l="1"/>
  <c r="C230" i="1"/>
  <c r="B231" i="1" s="1"/>
  <c r="G236" i="1"/>
  <c r="H236" i="1" s="1"/>
  <c r="G237" i="1" l="1"/>
  <c r="H237" i="1" s="1"/>
  <c r="I236" i="1"/>
  <c r="E231" i="1"/>
  <c r="D231" i="1"/>
  <c r="G238" i="1" l="1"/>
  <c r="H238" i="1" s="1"/>
  <c r="I237" i="1"/>
  <c r="C231" i="1"/>
  <c r="B232" i="1" s="1"/>
  <c r="J236" i="1"/>
  <c r="E232" i="1" l="1"/>
  <c r="D232" i="1"/>
  <c r="I238" i="1"/>
  <c r="J237" i="1"/>
  <c r="J238" i="1" l="1"/>
  <c r="C232" i="1"/>
  <c r="B233" i="1" s="1"/>
  <c r="G239" i="1"/>
  <c r="H239" i="1" s="1"/>
  <c r="I239" i="1" l="1"/>
  <c r="G240" i="1"/>
  <c r="H240" i="1" s="1"/>
  <c r="E233" i="1"/>
  <c r="D233" i="1"/>
  <c r="I240" i="1" l="1"/>
  <c r="C233" i="1"/>
  <c r="B234" i="1" s="1"/>
  <c r="J239" i="1"/>
  <c r="J240" i="1" l="1"/>
  <c r="E234" i="1"/>
  <c r="D234" i="1"/>
  <c r="G241" i="1"/>
  <c r="H241" i="1" s="1"/>
  <c r="G242" i="1" l="1"/>
  <c r="H242" i="1" s="1"/>
  <c r="I241" i="1"/>
  <c r="C234" i="1"/>
  <c r="B235" i="1" s="1"/>
  <c r="E235" i="1" l="1"/>
  <c r="D235" i="1"/>
  <c r="I242" i="1"/>
  <c r="J241" i="1"/>
  <c r="J242" i="1" l="1"/>
  <c r="C235" i="1"/>
  <c r="B236" i="1" s="1"/>
  <c r="G243" i="1"/>
  <c r="H243" i="1" s="1"/>
  <c r="G244" i="1" l="1"/>
  <c r="H244" i="1" s="1"/>
  <c r="I243" i="1"/>
  <c r="E236" i="1"/>
  <c r="D236" i="1"/>
  <c r="I244" i="1" l="1"/>
  <c r="G245" i="1"/>
  <c r="H245" i="1" s="1"/>
  <c r="C236" i="1"/>
  <c r="B237" i="1" s="1"/>
  <c r="J243" i="1"/>
  <c r="E237" i="1" l="1"/>
  <c r="D237" i="1"/>
  <c r="I245" i="1"/>
  <c r="J244" i="1"/>
  <c r="J245" i="1" l="1"/>
  <c r="C237" i="1"/>
  <c r="B238" i="1" s="1"/>
  <c r="G246" i="1"/>
  <c r="H246" i="1" s="1"/>
  <c r="G247" i="1" l="1"/>
  <c r="H247" i="1" s="1"/>
  <c r="I246" i="1"/>
  <c r="E238" i="1"/>
  <c r="D238" i="1"/>
  <c r="G248" i="1" l="1"/>
  <c r="H248" i="1" s="1"/>
  <c r="I247" i="1"/>
  <c r="C238" i="1"/>
  <c r="B239" i="1" s="1"/>
  <c r="J246" i="1"/>
  <c r="E239" i="1" l="1"/>
  <c r="D239" i="1"/>
  <c r="G249" i="1"/>
  <c r="H249" i="1" s="1"/>
  <c r="I248" i="1"/>
  <c r="J247" i="1"/>
  <c r="G250" i="1" l="1"/>
  <c r="H250" i="1" s="1"/>
  <c r="I249" i="1"/>
  <c r="C239" i="1"/>
  <c r="B240" i="1" s="1"/>
  <c r="J248" i="1"/>
  <c r="E240" i="1" l="1"/>
  <c r="D240" i="1"/>
  <c r="I250" i="1"/>
  <c r="J249" i="1"/>
  <c r="J250" i="1" l="1"/>
  <c r="G251" i="1"/>
  <c r="H251" i="1" s="1"/>
  <c r="C240" i="1"/>
  <c r="B241" i="1" s="1"/>
  <c r="E241" i="1" l="1"/>
  <c r="D241" i="1"/>
  <c r="I251" i="1"/>
  <c r="J251" i="1" l="1"/>
  <c r="C241" i="1"/>
  <c r="B242" i="1" s="1"/>
  <c r="G252" i="1"/>
  <c r="H252" i="1" s="1"/>
  <c r="G253" i="1" l="1"/>
  <c r="H253" i="1" s="1"/>
  <c r="I252" i="1"/>
  <c r="E242" i="1"/>
  <c r="D242" i="1"/>
  <c r="G254" i="1" l="1"/>
  <c r="H254" i="1" s="1"/>
  <c r="I253" i="1"/>
  <c r="C242" i="1"/>
  <c r="B243" i="1" s="1"/>
  <c r="J252" i="1"/>
  <c r="E243" i="1" l="1"/>
  <c r="D243" i="1"/>
  <c r="I254" i="1"/>
  <c r="J253" i="1"/>
  <c r="J254" i="1" l="1"/>
  <c r="C243" i="1"/>
  <c r="B244" i="1" s="1"/>
  <c r="G255" i="1"/>
  <c r="H255" i="1" s="1"/>
  <c r="I255" i="1" l="1"/>
  <c r="G256" i="1"/>
  <c r="H256" i="1" s="1"/>
  <c r="E244" i="1"/>
  <c r="D244" i="1"/>
  <c r="I256" i="1" l="1"/>
  <c r="C244" i="1"/>
  <c r="B245" i="1" s="1"/>
  <c r="J255" i="1"/>
  <c r="J256" i="1" l="1"/>
  <c r="E245" i="1"/>
  <c r="D245" i="1"/>
  <c r="G257" i="1"/>
  <c r="H257" i="1" s="1"/>
  <c r="G258" i="1" l="1"/>
  <c r="H258" i="1" s="1"/>
  <c r="I257" i="1"/>
  <c r="C245" i="1"/>
  <c r="B246" i="1" s="1"/>
  <c r="E246" i="1" l="1"/>
  <c r="D246" i="1"/>
  <c r="I258" i="1"/>
  <c r="J257" i="1"/>
  <c r="J258" i="1" l="1"/>
  <c r="C246" i="1"/>
  <c r="B247" i="1" s="1"/>
  <c r="G259" i="1"/>
  <c r="H259" i="1" s="1"/>
  <c r="G260" i="1" l="1"/>
  <c r="H260" i="1" s="1"/>
  <c r="I259" i="1"/>
  <c r="E247" i="1"/>
  <c r="D247" i="1"/>
  <c r="G261" i="1" l="1"/>
  <c r="H261" i="1" s="1"/>
  <c r="I260" i="1"/>
  <c r="C247" i="1"/>
  <c r="B248" i="1" s="1"/>
  <c r="J259" i="1"/>
  <c r="E248" i="1" l="1"/>
  <c r="D248" i="1"/>
  <c r="I261" i="1"/>
  <c r="J260" i="1"/>
  <c r="J261" i="1" l="1"/>
  <c r="C248" i="1"/>
  <c r="B249" i="1" s="1"/>
  <c r="G262" i="1"/>
  <c r="H262" i="1" s="1"/>
  <c r="G263" i="1" l="1"/>
  <c r="H263" i="1" s="1"/>
  <c r="I262" i="1"/>
  <c r="E249" i="1"/>
  <c r="D249" i="1"/>
  <c r="G264" i="1" l="1"/>
  <c r="H264" i="1" s="1"/>
  <c r="I263" i="1"/>
  <c r="C249" i="1"/>
  <c r="B250" i="1" s="1"/>
  <c r="J262" i="1"/>
  <c r="E250" i="1" l="1"/>
  <c r="D250" i="1"/>
  <c r="G265" i="1"/>
  <c r="H265" i="1" s="1"/>
  <c r="I264" i="1"/>
  <c r="J263" i="1"/>
  <c r="G266" i="1" l="1"/>
  <c r="H266" i="1" s="1"/>
  <c r="I265" i="1"/>
  <c r="C250" i="1"/>
  <c r="B251" i="1" s="1"/>
  <c r="J264" i="1"/>
  <c r="E251" i="1" l="1"/>
  <c r="D251" i="1"/>
  <c r="I266" i="1"/>
  <c r="J265" i="1"/>
  <c r="J266" i="1" l="1"/>
  <c r="C251" i="1"/>
  <c r="B252" i="1" s="1"/>
  <c r="G267" i="1"/>
  <c r="H267" i="1" s="1"/>
  <c r="G268" i="1" l="1"/>
  <c r="H268" i="1" s="1"/>
  <c r="I267" i="1"/>
  <c r="E252" i="1"/>
  <c r="D252" i="1"/>
  <c r="G269" i="1" l="1"/>
  <c r="H269" i="1" s="1"/>
  <c r="I268" i="1"/>
  <c r="C252" i="1"/>
  <c r="B253" i="1" s="1"/>
  <c r="J267" i="1"/>
  <c r="E253" i="1" l="1"/>
  <c r="D253" i="1"/>
  <c r="I269" i="1"/>
  <c r="J268" i="1"/>
  <c r="J269" i="1" l="1"/>
  <c r="C253" i="1"/>
  <c r="B254" i="1" s="1"/>
  <c r="G270" i="1"/>
  <c r="H270" i="1" s="1"/>
  <c r="G271" i="1" l="1"/>
  <c r="H271" i="1" s="1"/>
  <c r="I270" i="1"/>
  <c r="E254" i="1"/>
  <c r="D254" i="1"/>
  <c r="G272" i="1" l="1"/>
  <c r="H272" i="1" s="1"/>
  <c r="I271" i="1"/>
  <c r="C254" i="1"/>
  <c r="B255" i="1" s="1"/>
  <c r="J270" i="1"/>
  <c r="E255" i="1" l="1"/>
  <c r="D255" i="1"/>
  <c r="I272" i="1"/>
  <c r="G273" i="1"/>
  <c r="H273" i="1" s="1"/>
  <c r="J271" i="1"/>
  <c r="J272" i="1" l="1"/>
  <c r="G274" i="1"/>
  <c r="H274" i="1" s="1"/>
  <c r="I273" i="1"/>
  <c r="C255" i="1"/>
  <c r="B256" i="1" s="1"/>
  <c r="E256" i="1" l="1"/>
  <c r="D256" i="1"/>
  <c r="I274" i="1"/>
  <c r="J273" i="1"/>
  <c r="J274" i="1" l="1"/>
  <c r="C256" i="1"/>
  <c r="B257" i="1" s="1"/>
  <c r="G275" i="1"/>
  <c r="H275" i="1" s="1"/>
  <c r="G276" i="1" l="1"/>
  <c r="H276" i="1" s="1"/>
  <c r="I275" i="1"/>
  <c r="E257" i="1"/>
  <c r="D257" i="1"/>
  <c r="I276" i="1" l="1"/>
  <c r="G277" i="1"/>
  <c r="H277" i="1" s="1"/>
  <c r="C257" i="1"/>
  <c r="B258" i="1" s="1"/>
  <c r="J275" i="1"/>
  <c r="E258" i="1" l="1"/>
  <c r="D258" i="1"/>
  <c r="I277" i="1"/>
  <c r="J276" i="1"/>
  <c r="J277" i="1" l="1"/>
  <c r="G278" i="1"/>
  <c r="H278" i="1" s="1"/>
  <c r="C258" i="1"/>
  <c r="B259" i="1" s="1"/>
  <c r="E259" i="1" l="1"/>
  <c r="D259" i="1"/>
  <c r="I278" i="1"/>
  <c r="J278" i="1" l="1"/>
  <c r="C259" i="1"/>
  <c r="B260" i="1" s="1"/>
  <c r="G279" i="1"/>
  <c r="H279" i="1" s="1"/>
  <c r="G280" i="1" l="1"/>
  <c r="H280" i="1" s="1"/>
  <c r="I279" i="1"/>
  <c r="E260" i="1"/>
  <c r="D260" i="1"/>
  <c r="I280" i="1" l="1"/>
  <c r="C260" i="1"/>
  <c r="B261" i="1" s="1"/>
  <c r="J279" i="1"/>
  <c r="E261" i="1" l="1"/>
  <c r="D261" i="1"/>
  <c r="J280" i="1"/>
  <c r="G281" i="1"/>
  <c r="H281" i="1" s="1"/>
  <c r="C261" i="1" l="1"/>
  <c r="B262" i="1" s="1"/>
  <c r="G282" i="1"/>
  <c r="H282" i="1" s="1"/>
  <c r="I281" i="1"/>
  <c r="G283" i="1" l="1"/>
  <c r="H283" i="1" s="1"/>
  <c r="I282" i="1"/>
  <c r="J281" i="1"/>
  <c r="E262" i="1"/>
  <c r="D262" i="1"/>
  <c r="C262" i="1" l="1"/>
  <c r="B263" i="1" s="1"/>
  <c r="G284" i="1"/>
  <c r="H284" i="1" s="1"/>
  <c r="I283" i="1"/>
  <c r="J282" i="1"/>
  <c r="G285" i="1" l="1"/>
  <c r="H285" i="1" s="1"/>
  <c r="I284" i="1"/>
  <c r="J283" i="1"/>
  <c r="E263" i="1"/>
  <c r="D263" i="1"/>
  <c r="C263" i="1" l="1"/>
  <c r="B264" i="1" s="1"/>
  <c r="G286" i="1"/>
  <c r="H286" i="1" s="1"/>
  <c r="I285" i="1"/>
  <c r="J284" i="1"/>
  <c r="G287" i="1" l="1"/>
  <c r="H287" i="1" s="1"/>
  <c r="I286" i="1"/>
  <c r="J285" i="1"/>
  <c r="E264" i="1"/>
  <c r="D264" i="1"/>
  <c r="C264" i="1" l="1"/>
  <c r="B265" i="1" s="1"/>
  <c r="G288" i="1"/>
  <c r="H288" i="1" s="1"/>
  <c r="I287" i="1"/>
  <c r="J286" i="1"/>
  <c r="I288" i="1" l="1"/>
  <c r="J287" i="1"/>
  <c r="E265" i="1"/>
  <c r="D265" i="1"/>
  <c r="J288" i="1" l="1"/>
  <c r="C265" i="1"/>
  <c r="B266" i="1" s="1"/>
  <c r="G289" i="1"/>
  <c r="H289" i="1" s="1"/>
  <c r="G290" i="1" l="1"/>
  <c r="H290" i="1" s="1"/>
  <c r="I289" i="1"/>
  <c r="E266" i="1"/>
  <c r="D266" i="1"/>
  <c r="G291" i="1" l="1"/>
  <c r="H291" i="1" s="1"/>
  <c r="I290" i="1"/>
  <c r="C266" i="1"/>
  <c r="B267" i="1" s="1"/>
  <c r="J289" i="1"/>
  <c r="E267" i="1" l="1"/>
  <c r="D267" i="1"/>
  <c r="I291" i="1"/>
  <c r="J290" i="1"/>
  <c r="J291" i="1" l="1"/>
  <c r="C267" i="1"/>
  <c r="B268" i="1" s="1"/>
  <c r="G292" i="1"/>
  <c r="H292" i="1" s="1"/>
  <c r="I292" i="1" l="1"/>
  <c r="G293" i="1"/>
  <c r="H293" i="1" s="1"/>
  <c r="E268" i="1"/>
  <c r="D268" i="1"/>
  <c r="G294" i="1" l="1"/>
  <c r="H294" i="1" s="1"/>
  <c r="I293" i="1"/>
  <c r="C268" i="1"/>
  <c r="B269" i="1" s="1"/>
  <c r="J292" i="1"/>
  <c r="E269" i="1" l="1"/>
  <c r="D269" i="1"/>
  <c r="I294" i="1"/>
  <c r="J293" i="1"/>
  <c r="J294" i="1" l="1"/>
  <c r="C269" i="1"/>
  <c r="B270" i="1" s="1"/>
  <c r="G295" i="1"/>
  <c r="H295" i="1" s="1"/>
  <c r="G296" i="1" l="1"/>
  <c r="H296" i="1" s="1"/>
  <c r="I295" i="1"/>
  <c r="E270" i="1"/>
  <c r="D270" i="1"/>
  <c r="I296" i="1" l="1"/>
  <c r="C270" i="1"/>
  <c r="B271" i="1" s="1"/>
  <c r="J295" i="1"/>
  <c r="E271" i="1" l="1"/>
  <c r="D271" i="1"/>
  <c r="J296" i="1"/>
  <c r="G297" i="1"/>
  <c r="H297" i="1" s="1"/>
  <c r="C271" i="1" l="1"/>
  <c r="B272" i="1" s="1"/>
  <c r="G298" i="1"/>
  <c r="H298" i="1" s="1"/>
  <c r="I297" i="1"/>
  <c r="I298" i="1" l="1"/>
  <c r="G299" i="1"/>
  <c r="H299" i="1" s="1"/>
  <c r="J297" i="1"/>
  <c r="E272" i="1"/>
  <c r="D272" i="1"/>
  <c r="G300" i="1" l="1"/>
  <c r="H300" i="1" s="1"/>
  <c r="I299" i="1"/>
  <c r="C272" i="1"/>
  <c r="B273" i="1" s="1"/>
  <c r="J298" i="1"/>
  <c r="E273" i="1" l="1"/>
  <c r="D273" i="1"/>
  <c r="I300" i="1"/>
  <c r="J299" i="1"/>
  <c r="J300" i="1" l="1"/>
  <c r="C273" i="1"/>
  <c r="B274" i="1" s="1"/>
  <c r="G301" i="1"/>
  <c r="H301" i="1" s="1"/>
  <c r="G302" i="1" l="1"/>
  <c r="H302" i="1" s="1"/>
  <c r="I301" i="1"/>
  <c r="E274" i="1"/>
  <c r="D274" i="1"/>
  <c r="G303" i="1" l="1"/>
  <c r="H303" i="1" s="1"/>
  <c r="I302" i="1"/>
  <c r="C274" i="1"/>
  <c r="B275" i="1" s="1"/>
  <c r="J301" i="1"/>
  <c r="E275" i="1" l="1"/>
  <c r="D275" i="1"/>
  <c r="I303" i="1"/>
  <c r="J302" i="1"/>
  <c r="J303" i="1" l="1"/>
  <c r="G304" i="1"/>
  <c r="H304" i="1" s="1"/>
  <c r="C275" i="1"/>
  <c r="B276" i="1" s="1"/>
  <c r="E276" i="1" l="1"/>
  <c r="D276" i="1"/>
  <c r="I304" i="1"/>
  <c r="G305" i="1"/>
  <c r="H305" i="1" s="1"/>
  <c r="J304" i="1" l="1"/>
  <c r="G306" i="1"/>
  <c r="H306" i="1" s="1"/>
  <c r="I305" i="1"/>
  <c r="C276" i="1"/>
  <c r="B277" i="1" s="1"/>
  <c r="E277" i="1" l="1"/>
  <c r="D277" i="1"/>
  <c r="I306" i="1"/>
  <c r="J305" i="1"/>
  <c r="J306" i="1" l="1"/>
  <c r="C277" i="1"/>
  <c r="B278" i="1" s="1"/>
  <c r="G307" i="1"/>
  <c r="H307" i="1" s="1"/>
  <c r="G308" i="1" l="1"/>
  <c r="H308" i="1" s="1"/>
  <c r="I307" i="1"/>
  <c r="E278" i="1"/>
  <c r="D278" i="1"/>
  <c r="I308" i="1" l="1"/>
  <c r="G309" i="1"/>
  <c r="H309" i="1" s="1"/>
  <c r="C278" i="1"/>
  <c r="B279" i="1" s="1"/>
  <c r="J307" i="1"/>
  <c r="E279" i="1" l="1"/>
  <c r="D279" i="1"/>
  <c r="I309" i="1"/>
  <c r="J308" i="1"/>
  <c r="J309" i="1" l="1"/>
  <c r="C279" i="1"/>
  <c r="B280" i="1" s="1"/>
  <c r="G310" i="1"/>
  <c r="H310" i="1" s="1"/>
  <c r="G311" i="1" l="1"/>
  <c r="H311" i="1" s="1"/>
  <c r="I310" i="1"/>
  <c r="E280" i="1"/>
  <c r="D280" i="1"/>
  <c r="G312" i="1" l="1"/>
  <c r="H312" i="1" s="1"/>
  <c r="I311" i="1"/>
  <c r="C280" i="1"/>
  <c r="B281" i="1" s="1"/>
  <c r="J310" i="1"/>
  <c r="E281" i="1" l="1"/>
  <c r="D281" i="1"/>
  <c r="G313" i="1"/>
  <c r="H313" i="1" s="1"/>
  <c r="I312" i="1"/>
  <c r="J311" i="1"/>
  <c r="G314" i="1" l="1"/>
  <c r="H314" i="1" s="1"/>
  <c r="I313" i="1"/>
  <c r="C281" i="1"/>
  <c r="B282" i="1" s="1"/>
  <c r="J312" i="1"/>
  <c r="E282" i="1" l="1"/>
  <c r="D282" i="1"/>
  <c r="I314" i="1"/>
  <c r="J313" i="1"/>
  <c r="J314" i="1" l="1"/>
  <c r="G315" i="1"/>
  <c r="H315" i="1" s="1"/>
  <c r="C282" i="1"/>
  <c r="B283" i="1" s="1"/>
  <c r="E283" i="1" l="1"/>
  <c r="D283" i="1"/>
  <c r="I315" i="1"/>
  <c r="J315" i="1" l="1"/>
  <c r="C283" i="1"/>
  <c r="B284" i="1" s="1"/>
  <c r="G316" i="1"/>
  <c r="H316" i="1" s="1"/>
  <c r="G317" i="1" l="1"/>
  <c r="H317" i="1" s="1"/>
  <c r="I316" i="1"/>
  <c r="E284" i="1"/>
  <c r="D284" i="1"/>
  <c r="I317" i="1" l="1"/>
  <c r="C284" i="1"/>
  <c r="B285" i="1" s="1"/>
  <c r="J316" i="1"/>
  <c r="E285" i="1" l="1"/>
  <c r="D285" i="1"/>
  <c r="J317" i="1"/>
  <c r="G318" i="1"/>
  <c r="H318" i="1" s="1"/>
  <c r="C285" i="1" l="1"/>
  <c r="B286" i="1" s="1"/>
  <c r="G319" i="1"/>
  <c r="H319" i="1" s="1"/>
  <c r="I318" i="1"/>
  <c r="I319" i="1" l="1"/>
  <c r="J318" i="1"/>
  <c r="E286" i="1"/>
  <c r="D286" i="1"/>
  <c r="J319" i="1" l="1"/>
  <c r="C286" i="1"/>
  <c r="B287" i="1" s="1"/>
  <c r="G320" i="1"/>
  <c r="H320" i="1" s="1"/>
  <c r="G321" i="1" l="1"/>
  <c r="H321" i="1" s="1"/>
  <c r="I320" i="1"/>
  <c r="E287" i="1"/>
  <c r="D287" i="1"/>
  <c r="I321" i="1" l="1"/>
  <c r="C287" i="1"/>
  <c r="B288" i="1" s="1"/>
  <c r="J320" i="1"/>
  <c r="E288" i="1" l="1"/>
  <c r="D288" i="1"/>
  <c r="J321" i="1"/>
  <c r="G322" i="1"/>
  <c r="H322" i="1" s="1"/>
  <c r="C288" i="1" l="1"/>
  <c r="B289" i="1" s="1"/>
  <c r="G323" i="1"/>
  <c r="H323" i="1" s="1"/>
  <c r="I322" i="1"/>
  <c r="I323" i="1" l="1"/>
  <c r="J322" i="1"/>
  <c r="E289" i="1"/>
  <c r="D289" i="1"/>
  <c r="J323" i="1" l="1"/>
  <c r="C289" i="1"/>
  <c r="B290" i="1" s="1"/>
  <c r="G324" i="1"/>
  <c r="H324" i="1" s="1"/>
  <c r="G325" i="1" l="1"/>
  <c r="H325" i="1" s="1"/>
  <c r="I324" i="1"/>
  <c r="E290" i="1"/>
  <c r="D290" i="1"/>
  <c r="I325" i="1" l="1"/>
  <c r="C290" i="1"/>
  <c r="B291" i="1" s="1"/>
  <c r="J324" i="1"/>
  <c r="E291" i="1" l="1"/>
  <c r="D291" i="1"/>
  <c r="J325" i="1"/>
  <c r="G326" i="1"/>
  <c r="H326" i="1" s="1"/>
  <c r="C291" i="1" l="1"/>
  <c r="B292" i="1" s="1"/>
  <c r="E292" i="1" s="1"/>
  <c r="I326" i="1"/>
  <c r="J326" i="1" l="1"/>
  <c r="D292" i="1"/>
  <c r="C292" i="1" s="1"/>
  <c r="B293" i="1" s="1"/>
  <c r="G327" i="1"/>
  <c r="H327" i="1" s="1"/>
  <c r="I327" i="1" l="1"/>
  <c r="E293" i="1"/>
  <c r="D293" i="1"/>
  <c r="J327" i="1" l="1"/>
  <c r="C293" i="1"/>
  <c r="B294" i="1" s="1"/>
  <c r="G328" i="1"/>
  <c r="H328" i="1" s="1"/>
  <c r="G329" i="1" l="1"/>
  <c r="H329" i="1" s="1"/>
  <c r="I328" i="1"/>
  <c r="E294" i="1"/>
  <c r="D294" i="1"/>
  <c r="I329" i="1" l="1"/>
  <c r="C294" i="1"/>
  <c r="B295" i="1" s="1"/>
  <c r="J328" i="1"/>
  <c r="E295" i="1" l="1"/>
  <c r="D295" i="1"/>
  <c r="J329" i="1"/>
  <c r="G330" i="1"/>
  <c r="H330" i="1" s="1"/>
  <c r="C295" i="1" l="1"/>
  <c r="B296" i="1" s="1"/>
  <c r="G331" i="1"/>
  <c r="H331" i="1" s="1"/>
  <c r="I330" i="1"/>
  <c r="I331" i="1" l="1"/>
  <c r="J330" i="1"/>
  <c r="E296" i="1"/>
  <c r="D296" i="1"/>
  <c r="J331" i="1" l="1"/>
  <c r="C296" i="1"/>
  <c r="B297" i="1" s="1"/>
  <c r="G332" i="1"/>
  <c r="H332" i="1" s="1"/>
  <c r="G333" i="1" l="1"/>
  <c r="H333" i="1" s="1"/>
  <c r="I332" i="1"/>
  <c r="E297" i="1"/>
  <c r="D297" i="1"/>
  <c r="I333" i="1" l="1"/>
  <c r="C297" i="1"/>
  <c r="B298" i="1" s="1"/>
  <c r="J332" i="1"/>
  <c r="E298" i="1" l="1"/>
  <c r="D298" i="1"/>
  <c r="J333" i="1"/>
  <c r="G334" i="1"/>
  <c r="H334" i="1" s="1"/>
  <c r="C298" i="1" l="1"/>
  <c r="B299" i="1" s="1"/>
  <c r="G335" i="1"/>
  <c r="H335" i="1" s="1"/>
  <c r="I334" i="1"/>
  <c r="I335" i="1" l="1"/>
  <c r="J334" i="1"/>
  <c r="E299" i="1"/>
  <c r="D299" i="1"/>
  <c r="J335" i="1" l="1"/>
  <c r="C299" i="1"/>
  <c r="B300" i="1" s="1"/>
  <c r="G336" i="1"/>
  <c r="H336" i="1" s="1"/>
  <c r="G337" i="1" l="1"/>
  <c r="H337" i="1" s="1"/>
  <c r="I336" i="1"/>
  <c r="E300" i="1"/>
  <c r="D300" i="1"/>
  <c r="I337" i="1" l="1"/>
  <c r="C300" i="1"/>
  <c r="B301" i="1" s="1"/>
  <c r="J336" i="1"/>
  <c r="E301" i="1" l="1"/>
  <c r="D301" i="1"/>
  <c r="J337" i="1"/>
  <c r="G338" i="1"/>
  <c r="H338" i="1" s="1"/>
  <c r="C301" i="1" l="1"/>
  <c r="B302" i="1" s="1"/>
  <c r="G339" i="1"/>
  <c r="H339" i="1" s="1"/>
  <c r="I338" i="1"/>
  <c r="I339" i="1" l="1"/>
  <c r="J338" i="1"/>
  <c r="E302" i="1"/>
  <c r="D302" i="1"/>
  <c r="J339" i="1" l="1"/>
  <c r="C302" i="1"/>
  <c r="B303" i="1" s="1"/>
  <c r="G340" i="1"/>
  <c r="H340" i="1" s="1"/>
  <c r="G341" i="1" l="1"/>
  <c r="H341" i="1" s="1"/>
  <c r="I340" i="1"/>
  <c r="E303" i="1"/>
  <c r="D303" i="1"/>
  <c r="I341" i="1" l="1"/>
  <c r="C303" i="1"/>
  <c r="B304" i="1" s="1"/>
  <c r="J340" i="1"/>
  <c r="E304" i="1" l="1"/>
  <c r="D304" i="1"/>
  <c r="J341" i="1"/>
  <c r="G342" i="1"/>
  <c r="H342" i="1" s="1"/>
  <c r="C304" i="1" l="1"/>
  <c r="B305" i="1" s="1"/>
  <c r="G343" i="1"/>
  <c r="H343" i="1" s="1"/>
  <c r="I342" i="1"/>
  <c r="I343" i="1" l="1"/>
  <c r="J342" i="1"/>
  <c r="E305" i="1"/>
  <c r="D305" i="1"/>
  <c r="J343" i="1" l="1"/>
  <c r="C305" i="1"/>
  <c r="B306" i="1" s="1"/>
  <c r="G344" i="1"/>
  <c r="H344" i="1" s="1"/>
  <c r="G345" i="1" l="1"/>
  <c r="H345" i="1" s="1"/>
  <c r="I344" i="1"/>
  <c r="E306" i="1"/>
  <c r="D306" i="1"/>
  <c r="I345" i="1" l="1"/>
  <c r="C306" i="1"/>
  <c r="B307" i="1" s="1"/>
  <c r="J344" i="1"/>
  <c r="E307" i="1" l="1"/>
  <c r="D307" i="1"/>
  <c r="J345" i="1"/>
  <c r="G346" i="1"/>
  <c r="H346" i="1" s="1"/>
  <c r="C307" i="1" l="1"/>
  <c r="B308" i="1" s="1"/>
  <c r="G347" i="1"/>
  <c r="H347" i="1" s="1"/>
  <c r="I346" i="1"/>
  <c r="I347" i="1" l="1"/>
  <c r="J346" i="1"/>
  <c r="E308" i="1"/>
  <c r="D308" i="1"/>
  <c r="J347" i="1" l="1"/>
  <c r="C308" i="1"/>
  <c r="B309" i="1" s="1"/>
  <c r="G348" i="1"/>
  <c r="H348" i="1" s="1"/>
  <c r="G349" i="1" l="1"/>
  <c r="H349" i="1" s="1"/>
  <c r="I348" i="1"/>
  <c r="E309" i="1"/>
  <c r="D309" i="1"/>
  <c r="I349" i="1" l="1"/>
  <c r="C309" i="1"/>
  <c r="B310" i="1" s="1"/>
  <c r="J348" i="1"/>
  <c r="E310" i="1" l="1"/>
  <c r="D310" i="1"/>
  <c r="J349" i="1"/>
  <c r="G350" i="1"/>
  <c r="H350" i="1" s="1"/>
  <c r="C310" i="1" l="1"/>
  <c r="B311" i="1" s="1"/>
  <c r="G351" i="1"/>
  <c r="H351" i="1" s="1"/>
  <c r="I350" i="1"/>
  <c r="I351" i="1" l="1"/>
  <c r="J350" i="1"/>
  <c r="E311" i="1"/>
  <c r="D311" i="1"/>
  <c r="J351" i="1" l="1"/>
  <c r="C311" i="1"/>
  <c r="B312" i="1" s="1"/>
  <c r="G352" i="1"/>
  <c r="H352" i="1" s="1"/>
  <c r="G353" i="1" l="1"/>
  <c r="H353" i="1" s="1"/>
  <c r="I352" i="1"/>
  <c r="E312" i="1"/>
  <c r="D312" i="1"/>
  <c r="I353" i="1" l="1"/>
  <c r="C312" i="1"/>
  <c r="B313" i="1" s="1"/>
  <c r="J352" i="1"/>
  <c r="E313" i="1" l="1"/>
  <c r="D313" i="1"/>
  <c r="J353" i="1"/>
  <c r="G354" i="1"/>
  <c r="H354" i="1" s="1"/>
  <c r="C313" i="1" l="1"/>
  <c r="B314" i="1" s="1"/>
  <c r="G355" i="1"/>
  <c r="H355" i="1" s="1"/>
  <c r="I354" i="1"/>
  <c r="I355" i="1" l="1"/>
  <c r="J354" i="1"/>
  <c r="E314" i="1"/>
  <c r="D314" i="1"/>
  <c r="J355" i="1" l="1"/>
  <c r="C314" i="1"/>
  <c r="B315" i="1" s="1"/>
  <c r="G356" i="1"/>
  <c r="H356" i="1" s="1"/>
  <c r="G357" i="1" l="1"/>
  <c r="H357" i="1" s="1"/>
  <c r="I356" i="1"/>
  <c r="E315" i="1"/>
  <c r="D315" i="1"/>
  <c r="I357" i="1" l="1"/>
  <c r="C315" i="1"/>
  <c r="B316" i="1" s="1"/>
  <c r="J356" i="1"/>
  <c r="E316" i="1" l="1"/>
  <c r="D316" i="1"/>
  <c r="J357" i="1"/>
  <c r="G358" i="1"/>
  <c r="H358" i="1" s="1"/>
  <c r="C316" i="1" l="1"/>
  <c r="B317" i="1" s="1"/>
  <c r="G359" i="1"/>
  <c r="H359" i="1" s="1"/>
  <c r="I358" i="1"/>
  <c r="I359" i="1" l="1"/>
  <c r="J358" i="1"/>
  <c r="E317" i="1"/>
  <c r="D317" i="1"/>
  <c r="C317" i="1" l="1"/>
  <c r="B318" i="1" s="1"/>
  <c r="J359" i="1"/>
  <c r="G360" i="1"/>
  <c r="H360" i="1" s="1"/>
  <c r="G361" i="1" l="1"/>
  <c r="H361" i="1" s="1"/>
  <c r="I360" i="1"/>
  <c r="E318" i="1"/>
  <c r="D318" i="1"/>
  <c r="I361" i="1" l="1"/>
  <c r="C318" i="1"/>
  <c r="B319" i="1" s="1"/>
  <c r="J360" i="1"/>
  <c r="J361" i="1" l="1"/>
  <c r="E319" i="1"/>
  <c r="D319" i="1"/>
  <c r="G362" i="1"/>
  <c r="H362" i="1" s="1"/>
  <c r="G363" i="1" l="1"/>
  <c r="H363" i="1" s="1"/>
  <c r="I362" i="1"/>
  <c r="C319" i="1"/>
  <c r="B320" i="1" s="1"/>
  <c r="E320" i="1" l="1"/>
  <c r="D320" i="1"/>
  <c r="I363" i="1"/>
  <c r="G364" i="1"/>
  <c r="H364" i="1" s="1"/>
  <c r="J362" i="1"/>
  <c r="J363" i="1" l="1"/>
  <c r="I364" i="1"/>
  <c r="C320" i="1"/>
  <c r="B321" i="1" s="1"/>
  <c r="J364" i="1" l="1"/>
  <c r="E321" i="1"/>
  <c r="D321" i="1"/>
  <c r="G365" i="1"/>
  <c r="H365" i="1" s="1"/>
  <c r="I365" i="1" l="1"/>
  <c r="C321" i="1"/>
  <c r="B322" i="1" s="1"/>
  <c r="E322" i="1" l="1"/>
  <c r="D322" i="1"/>
  <c r="J365" i="1"/>
  <c r="G366" i="1"/>
  <c r="H366" i="1" s="1"/>
  <c r="C322" i="1" l="1"/>
  <c r="B323" i="1" s="1"/>
  <c r="G367" i="1"/>
  <c r="H367" i="1" s="1"/>
  <c r="I366" i="1"/>
  <c r="I367" i="1" l="1"/>
  <c r="J366" i="1"/>
  <c r="E323" i="1"/>
  <c r="D323" i="1"/>
  <c r="C323" i="1" l="1"/>
  <c r="B324" i="1" s="1"/>
  <c r="J367" i="1"/>
  <c r="G368" i="1"/>
  <c r="H368" i="1" s="1"/>
  <c r="G369" i="1" l="1"/>
  <c r="H369" i="1" s="1"/>
  <c r="I368" i="1"/>
  <c r="E324" i="1"/>
  <c r="D324" i="1"/>
  <c r="I369" i="1" l="1"/>
  <c r="C324" i="1"/>
  <c r="B325" i="1" s="1"/>
  <c r="J368" i="1"/>
  <c r="J369" i="1" l="1"/>
  <c r="E325" i="1"/>
  <c r="D325" i="1"/>
  <c r="G370" i="1"/>
  <c r="H370" i="1" s="1"/>
  <c r="G371" i="1" l="1"/>
  <c r="H371" i="1" s="1"/>
  <c r="I370" i="1"/>
  <c r="C325" i="1"/>
  <c r="B326" i="1" s="1"/>
  <c r="E326" i="1" l="1"/>
  <c r="D326" i="1"/>
  <c r="I371" i="1"/>
  <c r="G372" i="1"/>
  <c r="H372" i="1" s="1"/>
  <c r="J370" i="1"/>
  <c r="J371" i="1" l="1"/>
  <c r="I372" i="1"/>
  <c r="J372" i="1" s="1"/>
  <c r="C326" i="1"/>
  <c r="B327" i="1" s="1"/>
  <c r="E327" i="1" l="1"/>
  <c r="D327" i="1"/>
  <c r="G373" i="1"/>
  <c r="H373" i="1" s="1"/>
  <c r="I373" i="1" l="1"/>
  <c r="C327" i="1"/>
  <c r="B328" i="1" s="1"/>
  <c r="D328" i="1" l="1"/>
  <c r="E328" i="1"/>
  <c r="J373" i="1"/>
  <c r="G374" i="1"/>
  <c r="H374" i="1" s="1"/>
  <c r="C328" i="1" l="1"/>
  <c r="B329" i="1" s="1"/>
  <c r="E329" i="1" s="1"/>
  <c r="I374" i="1"/>
  <c r="D329" i="1" l="1"/>
  <c r="C329" i="1" s="1"/>
  <c r="B330" i="1" s="1"/>
  <c r="J374" i="1"/>
  <c r="G375" i="1"/>
  <c r="H375" i="1" s="1"/>
  <c r="I375" i="1" l="1"/>
  <c r="E330" i="1"/>
  <c r="D330" i="1"/>
  <c r="C330" i="1" l="1"/>
  <c r="B331" i="1" s="1"/>
  <c r="E331" i="1" s="1"/>
  <c r="J375" i="1"/>
  <c r="G376" i="1"/>
  <c r="H376" i="1" s="1"/>
  <c r="D331" i="1" l="1"/>
  <c r="C331" i="1" s="1"/>
  <c r="B332" i="1" s="1"/>
  <c r="I376" i="1"/>
  <c r="G377" i="1"/>
  <c r="H377" i="1" s="1"/>
  <c r="D332" i="1" l="1"/>
  <c r="E332" i="1"/>
  <c r="G378" i="1"/>
  <c r="H378" i="1" s="1"/>
  <c r="I377" i="1"/>
  <c r="J376" i="1"/>
  <c r="C332" i="1" l="1"/>
  <c r="B333" i="1" s="1"/>
  <c r="E333" i="1" s="1"/>
  <c r="J377" i="1"/>
  <c r="I378" i="1"/>
  <c r="D333" i="1" l="1"/>
  <c r="C333" i="1" s="1"/>
  <c r="B334" i="1" s="1"/>
  <c r="J378" i="1"/>
  <c r="G379" i="1"/>
  <c r="H379" i="1" s="1"/>
  <c r="I379" i="1" l="1"/>
  <c r="E334" i="1"/>
  <c r="D334" i="1"/>
  <c r="J379" i="1" l="1"/>
  <c r="C334" i="1"/>
  <c r="B335" i="1" s="1"/>
  <c r="D335" i="1" s="1"/>
  <c r="G380" i="1"/>
  <c r="H380" i="1" s="1"/>
  <c r="E335" i="1" l="1"/>
  <c r="C335" i="1" s="1"/>
  <c r="B336" i="1" s="1"/>
  <c r="I380" i="1"/>
  <c r="J380" i="1" l="1"/>
  <c r="D336" i="1"/>
  <c r="E336" i="1"/>
  <c r="G381" i="1"/>
  <c r="H381" i="1" s="1"/>
  <c r="C336" i="1" l="1"/>
  <c r="B337" i="1" s="1"/>
  <c r="D337" i="1" s="1"/>
  <c r="G382" i="1"/>
  <c r="H382" i="1" s="1"/>
  <c r="I381" i="1"/>
  <c r="E337" i="1" l="1"/>
  <c r="C337" i="1" s="1"/>
  <c r="B338" i="1" s="1"/>
  <c r="E338" i="1" s="1"/>
  <c r="I382" i="1"/>
  <c r="J381" i="1"/>
  <c r="D338" i="1" l="1"/>
  <c r="C338" i="1" s="1"/>
  <c r="B339" i="1" s="1"/>
  <c r="J382" i="1"/>
  <c r="G383" i="1"/>
  <c r="H383" i="1" s="1"/>
  <c r="E339" i="1" l="1"/>
  <c r="D339" i="1"/>
  <c r="G384" i="1"/>
  <c r="H384" i="1" s="1"/>
  <c r="I383" i="1"/>
  <c r="I384" i="1" l="1"/>
  <c r="G385" i="1"/>
  <c r="H385" i="1" s="1"/>
  <c r="J383" i="1"/>
  <c r="C339" i="1"/>
  <c r="B340" i="1" s="1"/>
  <c r="I385" i="1" l="1"/>
  <c r="D340" i="1"/>
  <c r="E340" i="1"/>
  <c r="J384" i="1"/>
  <c r="J385" i="1" l="1"/>
  <c r="C340" i="1"/>
  <c r="B341" i="1" s="1"/>
  <c r="G386" i="1"/>
  <c r="H386" i="1" s="1"/>
  <c r="G387" i="1" l="1"/>
  <c r="H387" i="1" s="1"/>
  <c r="I386" i="1"/>
  <c r="E341" i="1"/>
  <c r="D341" i="1"/>
  <c r="I387" i="1" l="1"/>
  <c r="C341" i="1"/>
  <c r="B342" i="1" s="1"/>
  <c r="J386" i="1"/>
  <c r="J387" i="1" l="1"/>
  <c r="E342" i="1"/>
  <c r="D342" i="1"/>
  <c r="G388" i="1"/>
  <c r="H388" i="1" s="1"/>
  <c r="I388" i="1" l="1"/>
  <c r="C342" i="1"/>
  <c r="B343" i="1" s="1"/>
  <c r="J388" i="1" l="1"/>
  <c r="E343" i="1"/>
  <c r="D343" i="1"/>
  <c r="G389" i="1"/>
  <c r="H389" i="1" s="1"/>
  <c r="I389" i="1" l="1"/>
  <c r="C343" i="1"/>
  <c r="B344" i="1" s="1"/>
  <c r="D344" i="1" l="1"/>
  <c r="E344" i="1"/>
  <c r="C344" i="1" s="1"/>
  <c r="B345" i="1" s="1"/>
  <c r="J389" i="1"/>
  <c r="G390" i="1"/>
  <c r="H390" i="1" s="1"/>
  <c r="E345" i="1" l="1"/>
  <c r="D345" i="1"/>
  <c r="I390" i="1"/>
  <c r="J390" i="1" l="1"/>
  <c r="C345" i="1"/>
  <c r="B346" i="1" s="1"/>
  <c r="G391" i="1"/>
  <c r="H391" i="1" s="1"/>
  <c r="I391" i="1" l="1"/>
  <c r="E346" i="1"/>
  <c r="D346" i="1"/>
  <c r="C346" i="1" l="1"/>
  <c r="B347" i="1" s="1"/>
  <c r="E347" i="1" s="1"/>
  <c r="J391" i="1"/>
  <c r="G392" i="1"/>
  <c r="H392" i="1" s="1"/>
  <c r="D347" i="1" l="1"/>
  <c r="C347" i="1" s="1"/>
  <c r="B348" i="1" s="1"/>
  <c r="G393" i="1"/>
  <c r="H393" i="1" s="1"/>
  <c r="I392" i="1"/>
  <c r="D348" i="1" l="1"/>
  <c r="E348" i="1"/>
  <c r="G394" i="1"/>
  <c r="H394" i="1" s="1"/>
  <c r="I393" i="1"/>
  <c r="J392" i="1"/>
  <c r="C348" i="1" l="1"/>
  <c r="B349" i="1" s="1"/>
  <c r="E349" i="1" s="1"/>
  <c r="J393" i="1"/>
  <c r="I394" i="1"/>
  <c r="D349" i="1" l="1"/>
  <c r="C349" i="1" s="1"/>
  <c r="B350" i="1" s="1"/>
  <c r="J394" i="1"/>
  <c r="G395" i="1"/>
  <c r="H395" i="1" s="1"/>
  <c r="I395" i="1" l="1"/>
  <c r="E350" i="1"/>
  <c r="D350" i="1"/>
  <c r="J395" i="1" l="1"/>
  <c r="C350" i="1"/>
  <c r="B351" i="1" s="1"/>
  <c r="D351" i="1" s="1"/>
  <c r="G396" i="1"/>
  <c r="H396" i="1" s="1"/>
  <c r="E351" i="1" l="1"/>
  <c r="C351" i="1" s="1"/>
  <c r="B352" i="1" s="1"/>
  <c r="I396" i="1"/>
  <c r="J396" i="1" l="1"/>
  <c r="D352" i="1"/>
  <c r="E352" i="1"/>
  <c r="G397" i="1"/>
  <c r="H397" i="1" s="1"/>
  <c r="C352" i="1" l="1"/>
  <c r="B353" i="1" s="1"/>
  <c r="D353" i="1" s="1"/>
  <c r="G398" i="1"/>
  <c r="H398" i="1" s="1"/>
  <c r="I397" i="1"/>
  <c r="E353" i="1" l="1"/>
  <c r="C353" i="1" s="1"/>
  <c r="B354" i="1" s="1"/>
  <c r="E354" i="1" s="1"/>
  <c r="I398" i="1"/>
  <c r="J397" i="1"/>
  <c r="D354" i="1" l="1"/>
  <c r="C354" i="1" s="1"/>
  <c r="B355" i="1" s="1"/>
  <c r="J398" i="1"/>
  <c r="G399" i="1"/>
  <c r="H399" i="1" s="1"/>
  <c r="E355" i="1" l="1"/>
  <c r="D355" i="1"/>
  <c r="G400" i="1"/>
  <c r="H400" i="1" s="1"/>
  <c r="I399" i="1"/>
  <c r="I400" i="1" l="1"/>
  <c r="G401" i="1"/>
  <c r="H401" i="1" s="1"/>
  <c r="J399" i="1"/>
  <c r="C355" i="1"/>
  <c r="B356" i="1" s="1"/>
  <c r="I401" i="1" l="1"/>
  <c r="D356" i="1"/>
  <c r="E356" i="1"/>
  <c r="J400" i="1"/>
  <c r="J401" i="1" l="1"/>
  <c r="C356" i="1"/>
  <c r="B357" i="1" s="1"/>
  <c r="G402" i="1"/>
  <c r="H402" i="1" s="1"/>
  <c r="G403" i="1" l="1"/>
  <c r="H403" i="1" s="1"/>
  <c r="I402" i="1"/>
  <c r="E357" i="1"/>
  <c r="D357" i="1"/>
  <c r="I403" i="1" l="1"/>
  <c r="C357" i="1"/>
  <c r="B358" i="1" s="1"/>
  <c r="J402" i="1"/>
  <c r="J403" i="1" l="1"/>
  <c r="D358" i="1"/>
  <c r="E358" i="1"/>
  <c r="G404" i="1"/>
  <c r="H404" i="1" s="1"/>
  <c r="C358" i="1" l="1"/>
  <c r="B359" i="1" s="1"/>
  <c r="E359" i="1" s="1"/>
  <c r="I404" i="1"/>
  <c r="D359" i="1" l="1"/>
  <c r="C359" i="1" s="1"/>
  <c r="B360" i="1" s="1"/>
  <c r="E360" i="1" s="1"/>
  <c r="J404" i="1"/>
  <c r="G405" i="1"/>
  <c r="H405" i="1" s="1"/>
  <c r="D360" i="1" l="1"/>
  <c r="C360" i="1" s="1"/>
  <c r="B361" i="1" s="1"/>
  <c r="I405" i="1"/>
  <c r="D361" i="1" l="1"/>
  <c r="E361" i="1"/>
  <c r="J405" i="1"/>
  <c r="G406" i="1"/>
  <c r="H406" i="1" s="1"/>
  <c r="C361" i="1" l="1"/>
  <c r="B362" i="1" s="1"/>
  <c r="E362" i="1" s="1"/>
  <c r="G407" i="1"/>
  <c r="H407" i="1" s="1"/>
  <c r="I406" i="1"/>
  <c r="D362" i="1" l="1"/>
  <c r="C362" i="1" s="1"/>
  <c r="B363" i="1" s="1"/>
  <c r="G408" i="1"/>
  <c r="H408" i="1" s="1"/>
  <c r="I407" i="1"/>
  <c r="J406" i="1"/>
  <c r="D363" i="1" l="1"/>
  <c r="E363" i="1"/>
  <c r="I408" i="1"/>
  <c r="G409" i="1"/>
  <c r="H409" i="1" s="1"/>
  <c r="J407" i="1"/>
  <c r="C363" i="1" l="1"/>
  <c r="B364" i="1" s="1"/>
  <c r="D364" i="1" s="1"/>
  <c r="I409" i="1"/>
  <c r="J408" i="1"/>
  <c r="E364" i="1" l="1"/>
  <c r="C364" i="1" s="1"/>
  <c r="B365" i="1" s="1"/>
  <c r="J409" i="1"/>
  <c r="G410" i="1"/>
  <c r="H410" i="1" s="1"/>
  <c r="G411" i="1" l="1"/>
  <c r="H411" i="1" s="1"/>
  <c r="I410" i="1"/>
  <c r="E365" i="1"/>
  <c r="D365" i="1"/>
  <c r="I411" i="1" l="1"/>
  <c r="C365" i="1"/>
  <c r="B366" i="1" s="1"/>
  <c r="J410" i="1"/>
  <c r="J411" i="1" l="1"/>
  <c r="E366" i="1"/>
  <c r="D366" i="1"/>
  <c r="G412" i="1"/>
  <c r="H412" i="1" s="1"/>
  <c r="I412" i="1" l="1"/>
  <c r="C366" i="1"/>
  <c r="B367" i="1" s="1"/>
  <c r="J412" i="1" l="1"/>
  <c r="E367" i="1"/>
  <c r="D367" i="1"/>
  <c r="G413" i="1"/>
  <c r="H413" i="1" s="1"/>
  <c r="I413" i="1" l="1"/>
  <c r="C367" i="1"/>
  <c r="B368" i="1" s="1"/>
  <c r="D368" i="1" l="1"/>
  <c r="E368" i="1"/>
  <c r="J413" i="1"/>
  <c r="G414" i="1"/>
  <c r="H414" i="1" s="1"/>
  <c r="C368" i="1" l="1"/>
  <c r="B369" i="1" s="1"/>
  <c r="E369" i="1" s="1"/>
  <c r="I414" i="1"/>
  <c r="D369" i="1" l="1"/>
  <c r="C369" i="1" s="1"/>
  <c r="B370" i="1" s="1"/>
  <c r="J414" i="1"/>
  <c r="G415" i="1"/>
  <c r="H415" i="1" s="1"/>
  <c r="I415" i="1" l="1"/>
  <c r="E370" i="1"/>
  <c r="D370" i="1"/>
  <c r="C370" i="1" l="1"/>
  <c r="B371" i="1" s="1"/>
  <c r="E371" i="1" s="1"/>
  <c r="J415" i="1"/>
  <c r="G416" i="1"/>
  <c r="H416" i="1" s="1"/>
  <c r="D371" i="1" l="1"/>
  <c r="C371" i="1" s="1"/>
  <c r="B372" i="1" s="1"/>
  <c r="I416" i="1"/>
  <c r="G417" i="1"/>
  <c r="H417" i="1" s="1"/>
  <c r="D372" i="1" l="1"/>
  <c r="E372" i="1"/>
  <c r="G418" i="1"/>
  <c r="H418" i="1" s="1"/>
  <c r="I417" i="1"/>
  <c r="J416" i="1"/>
  <c r="C372" i="1" l="1"/>
  <c r="B373" i="1" s="1"/>
  <c r="D373" i="1" s="1"/>
  <c r="J417" i="1"/>
  <c r="I418" i="1"/>
  <c r="E373" i="1" l="1"/>
  <c r="C373" i="1" s="1"/>
  <c r="B374" i="1" s="1"/>
  <c r="E374" i="1" s="1"/>
  <c r="J418" i="1"/>
  <c r="G419" i="1"/>
  <c r="H419" i="1" s="1"/>
  <c r="D374" i="1" l="1"/>
  <c r="C374" i="1" s="1"/>
  <c r="B375" i="1" s="1"/>
  <c r="I419" i="1"/>
  <c r="J419" i="1" l="1"/>
  <c r="E375" i="1"/>
  <c r="D375" i="1"/>
  <c r="G420" i="1"/>
  <c r="H420" i="1" s="1"/>
  <c r="I420" i="1" l="1"/>
  <c r="C375" i="1"/>
  <c r="B376" i="1" s="1"/>
  <c r="J420" i="1" l="1"/>
  <c r="D376" i="1"/>
  <c r="E376" i="1"/>
  <c r="G421" i="1"/>
  <c r="H421" i="1" s="1"/>
  <c r="C376" i="1" l="1"/>
  <c r="B377" i="1" s="1"/>
  <c r="D377" i="1" s="1"/>
  <c r="G422" i="1"/>
  <c r="H422" i="1" s="1"/>
  <c r="I421" i="1"/>
  <c r="E377" i="1" l="1"/>
  <c r="C377" i="1" s="1"/>
  <c r="B378" i="1" s="1"/>
  <c r="G423" i="1"/>
  <c r="H423" i="1" s="1"/>
  <c r="I422" i="1"/>
  <c r="J421" i="1"/>
  <c r="E378" i="1" l="1"/>
  <c r="D378" i="1"/>
  <c r="G424" i="1"/>
  <c r="H424" i="1" s="1"/>
  <c r="I423" i="1"/>
  <c r="J422" i="1"/>
  <c r="G425" i="1" l="1"/>
  <c r="H425" i="1" s="1"/>
  <c r="I424" i="1"/>
  <c r="J423" i="1"/>
  <c r="C378" i="1"/>
  <c r="B379" i="1" s="1"/>
  <c r="I425" i="1" l="1"/>
  <c r="E379" i="1"/>
  <c r="D379" i="1"/>
  <c r="J424" i="1"/>
  <c r="C379" i="1" l="1"/>
  <c r="B380" i="1" s="1"/>
  <c r="D380" i="1" s="1"/>
  <c r="J425" i="1"/>
  <c r="G426" i="1"/>
  <c r="H426" i="1" s="1"/>
  <c r="E380" i="1" l="1"/>
  <c r="C380" i="1" s="1"/>
  <c r="B381" i="1" s="1"/>
  <c r="E381" i="1" s="1"/>
  <c r="I426" i="1"/>
  <c r="D381" i="1" l="1"/>
  <c r="C381" i="1" s="1"/>
  <c r="B382" i="1" s="1"/>
  <c r="J426" i="1"/>
  <c r="G427" i="1"/>
  <c r="H427" i="1" s="1"/>
  <c r="I427" i="1" l="1"/>
  <c r="E382" i="1"/>
  <c r="D382" i="1"/>
  <c r="C382" i="1" l="1"/>
  <c r="B383" i="1" s="1"/>
  <c r="E383" i="1" s="1"/>
  <c r="J427" i="1"/>
  <c r="G428" i="1"/>
  <c r="H428" i="1" s="1"/>
  <c r="D383" i="1" l="1"/>
  <c r="C383" i="1" s="1"/>
  <c r="B384" i="1" s="1"/>
  <c r="I428" i="1"/>
  <c r="J428" i="1" l="1"/>
  <c r="D384" i="1"/>
  <c r="E384" i="1"/>
  <c r="G429" i="1"/>
  <c r="H429" i="1" s="1"/>
  <c r="C384" i="1" l="1"/>
  <c r="B385" i="1" s="1"/>
  <c r="D385" i="1" s="1"/>
  <c r="G430" i="1"/>
  <c r="H430" i="1" s="1"/>
  <c r="I429" i="1"/>
  <c r="E385" i="1" l="1"/>
  <c r="C385" i="1" s="1"/>
  <c r="B386" i="1" s="1"/>
  <c r="G431" i="1"/>
  <c r="H431" i="1" s="1"/>
  <c r="I430" i="1"/>
  <c r="J429" i="1"/>
  <c r="E386" i="1" l="1"/>
  <c r="D386" i="1"/>
  <c r="G432" i="1"/>
  <c r="H432" i="1" s="1"/>
  <c r="I431" i="1"/>
  <c r="J430" i="1"/>
  <c r="I432" i="1" l="1"/>
  <c r="I11" i="1" s="1"/>
  <c r="J431" i="1"/>
  <c r="C386" i="1"/>
  <c r="B387" i="1" s="1"/>
  <c r="E387" i="1" l="1"/>
  <c r="D387" i="1"/>
  <c r="J432" i="1"/>
  <c r="C387" i="1" l="1"/>
  <c r="B388" i="1" s="1"/>
  <c r="D388" i="1" l="1"/>
  <c r="E388" i="1"/>
  <c r="C388" i="1" l="1"/>
  <c r="B389" i="1" s="1"/>
  <c r="D389" i="1" s="1"/>
  <c r="E389" i="1" l="1"/>
  <c r="C389" i="1" s="1"/>
  <c r="B390" i="1" s="1"/>
  <c r="E390" i="1" s="1"/>
  <c r="D390" i="1" l="1"/>
  <c r="C390" i="1" s="1"/>
  <c r="B391" i="1" s="1"/>
  <c r="E391" i="1" l="1"/>
  <c r="D391" i="1"/>
  <c r="C391" i="1" l="1"/>
  <c r="B392" i="1" s="1"/>
  <c r="D392" i="1" l="1"/>
  <c r="E392" i="1"/>
  <c r="C392" i="1" l="1"/>
  <c r="B393" i="1" s="1"/>
  <c r="E393" i="1" s="1"/>
  <c r="D393" i="1" l="1"/>
  <c r="C393" i="1" s="1"/>
  <c r="B394" i="1" s="1"/>
  <c r="D394" i="1" l="1"/>
  <c r="E394" i="1"/>
  <c r="C394" i="1" l="1"/>
  <c r="B395" i="1" s="1"/>
  <c r="E395" i="1" s="1"/>
  <c r="D395" i="1" l="1"/>
  <c r="C395" i="1" s="1"/>
  <c r="B396" i="1" s="1"/>
  <c r="D396" i="1" l="1"/>
  <c r="E396" i="1"/>
  <c r="C396" i="1" l="1"/>
  <c r="B397" i="1" s="1"/>
  <c r="E397" i="1" s="1"/>
  <c r="D397" i="1" l="1"/>
  <c r="C397" i="1" s="1"/>
  <c r="B398" i="1" s="1"/>
  <c r="E398" i="1" l="1"/>
  <c r="D398" i="1"/>
  <c r="C398" i="1" l="1"/>
  <c r="B399" i="1" s="1"/>
  <c r="E399" i="1" l="1"/>
  <c r="D399" i="1"/>
  <c r="C399" i="1" l="1"/>
  <c r="B400" i="1" s="1"/>
  <c r="D400" i="1" l="1"/>
  <c r="E400" i="1"/>
  <c r="C400" i="1" l="1"/>
  <c r="B401" i="1" s="1"/>
  <c r="E401" i="1" s="1"/>
  <c r="D401" i="1" l="1"/>
  <c r="C401" i="1" s="1"/>
  <c r="B402" i="1" s="1"/>
  <c r="E402" i="1" l="1"/>
  <c r="D402" i="1"/>
  <c r="C402" i="1" l="1"/>
  <c r="B403" i="1" s="1"/>
  <c r="E403" i="1" l="1"/>
  <c r="D403" i="1"/>
  <c r="C403" i="1" l="1"/>
  <c r="B404" i="1" s="1"/>
  <c r="D404" i="1" l="1"/>
  <c r="E404" i="1"/>
  <c r="C404" i="1" l="1"/>
  <c r="B405" i="1" s="1"/>
  <c r="E405" i="1" s="1"/>
  <c r="D405" i="1" l="1"/>
  <c r="C405" i="1" s="1"/>
  <c r="B406" i="1" s="1"/>
  <c r="E406" i="1" l="1"/>
  <c r="D406" i="1"/>
  <c r="C406" i="1" l="1"/>
  <c r="B407" i="1" s="1"/>
  <c r="E407" i="1" l="1"/>
  <c r="D407" i="1"/>
  <c r="C407" i="1" l="1"/>
  <c r="B408" i="1" s="1"/>
  <c r="D408" i="1" l="1"/>
  <c r="E408" i="1"/>
  <c r="C408" i="1" l="1"/>
  <c r="B409" i="1" s="1"/>
  <c r="E409" i="1" s="1"/>
  <c r="D409" i="1" l="1"/>
  <c r="C409" i="1" s="1"/>
  <c r="B410" i="1" s="1"/>
  <c r="E410" i="1" l="1"/>
  <c r="D410" i="1"/>
  <c r="C410" i="1" l="1"/>
  <c r="B411" i="1" s="1"/>
  <c r="E411" i="1" l="1"/>
  <c r="D411" i="1"/>
  <c r="C411" i="1" l="1"/>
  <c r="B412" i="1" s="1"/>
  <c r="D412" i="1" l="1"/>
  <c r="E412" i="1"/>
  <c r="C412" i="1" l="1"/>
  <c r="B413" i="1" s="1"/>
  <c r="D413" i="1" s="1"/>
  <c r="E413" i="1" l="1"/>
  <c r="C413" i="1" s="1"/>
  <c r="B414" i="1" s="1"/>
  <c r="E414" i="1" s="1"/>
  <c r="D414" i="1" l="1"/>
  <c r="C414" i="1" s="1"/>
  <c r="B415" i="1" s="1"/>
  <c r="E415" i="1" l="1"/>
  <c r="D415" i="1"/>
  <c r="C415" i="1" l="1"/>
  <c r="B416" i="1" s="1"/>
  <c r="D416" i="1" l="1"/>
  <c r="E416" i="1"/>
  <c r="C416" i="1" s="1"/>
  <c r="B417" i="1" s="1"/>
  <c r="D417" i="1" l="1"/>
  <c r="E417" i="1"/>
  <c r="C417" i="1" l="1"/>
  <c r="B418" i="1" s="1"/>
  <c r="E418" i="1" s="1"/>
  <c r="D418" i="1" l="1"/>
  <c r="C418" i="1" s="1"/>
  <c r="B419" i="1" s="1"/>
  <c r="E419" i="1" l="1"/>
  <c r="D419" i="1"/>
  <c r="C419" i="1" l="1"/>
  <c r="B420" i="1" s="1"/>
  <c r="D420" i="1" l="1"/>
  <c r="E420" i="1"/>
  <c r="C420" i="1" s="1"/>
  <c r="B421" i="1" s="1"/>
  <c r="D421" i="1" l="1"/>
  <c r="E421" i="1"/>
  <c r="C421" i="1" l="1"/>
  <c r="B422" i="1" s="1"/>
  <c r="E422" i="1" s="1"/>
  <c r="D422" i="1" l="1"/>
  <c r="C422" i="1" s="1"/>
  <c r="B423" i="1" s="1"/>
  <c r="D423" i="1" l="1"/>
  <c r="E423" i="1"/>
  <c r="C423" i="1" l="1"/>
  <c r="B424" i="1" s="1"/>
  <c r="E424" i="1" s="1"/>
  <c r="D424" i="1" l="1"/>
  <c r="C424" i="1" s="1"/>
  <c r="B425" i="1" s="1"/>
  <c r="E425" i="1" l="1"/>
  <c r="D425" i="1"/>
  <c r="C425" i="1" l="1"/>
  <c r="B426" i="1" s="1"/>
  <c r="E426" i="1" l="1"/>
  <c r="D426" i="1"/>
  <c r="C426" i="1" l="1"/>
  <c r="B427" i="1" s="1"/>
  <c r="D427" i="1" l="1"/>
  <c r="E427" i="1"/>
  <c r="C427" i="1" l="1"/>
  <c r="B428" i="1" s="1"/>
  <c r="E428" i="1" s="1"/>
  <c r="D428" i="1" l="1"/>
  <c r="C428" i="1" s="1"/>
  <c r="B429" i="1" s="1"/>
  <c r="E429" i="1" l="1"/>
  <c r="D429" i="1"/>
  <c r="C429" i="1" l="1"/>
  <c r="B430" i="1" s="1"/>
  <c r="E430" i="1" l="1"/>
  <c r="D430" i="1"/>
  <c r="C430" i="1" l="1"/>
  <c r="B431" i="1" s="1"/>
  <c r="E431" i="1" l="1"/>
  <c r="D431" i="1"/>
  <c r="C431" i="1" l="1"/>
  <c r="B432" i="1" s="1"/>
  <c r="E432" i="1" l="1"/>
  <c r="D432" i="1"/>
  <c r="D11" i="1" s="1"/>
  <c r="C4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osobistydoradca.com.pl:</t>
        </r>
        <r>
          <rPr>
            <sz val="9"/>
            <color indexed="81"/>
            <rFont val="Tahoma"/>
            <family val="2"/>
          </rPr>
          <t xml:space="preserve">
od 1,4% do 3%, średnio 2%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osobistydoradca.com.pl:</t>
        </r>
        <r>
          <rPr>
            <sz val="9"/>
            <color indexed="81"/>
            <rFont val="Tahoma"/>
            <family val="2"/>
          </rPr>
          <t xml:space="preserve">
WIBOR 3M, aktualnie 0,28 %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osobistydoradca.com.pl:</t>
        </r>
        <r>
          <rPr>
            <sz val="9"/>
            <color indexed="81"/>
            <rFont val="Tahoma"/>
            <family val="2"/>
          </rPr>
          <t xml:space="preserve">
Okres kredytowania w miesiącach</t>
        </r>
      </text>
    </comment>
    <comment ref="G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osobistydoradca.com.pl:</t>
        </r>
        <r>
          <rPr>
            <sz val="9"/>
            <color indexed="81"/>
            <rFont val="Tahoma"/>
            <family val="2"/>
          </rPr>
          <t xml:space="preserve">
Okres kredytowania w miesiącach</t>
        </r>
      </text>
    </comment>
  </commentList>
</comments>
</file>

<file path=xl/sharedStrings.xml><?xml version="1.0" encoding="utf-8"?>
<sst xmlns="http://schemas.openxmlformats.org/spreadsheetml/2006/main" count="25" uniqueCount="19">
  <si>
    <t>Kwota kredytu</t>
  </si>
  <si>
    <t>marża</t>
  </si>
  <si>
    <t>WIBOR</t>
  </si>
  <si>
    <t>oprocentowanie</t>
  </si>
  <si>
    <t>Saldo kredytu</t>
  </si>
  <si>
    <t>Rata kapitałowa</t>
  </si>
  <si>
    <t>Rata odsetkowa</t>
  </si>
  <si>
    <t>Rata całkowita</t>
  </si>
  <si>
    <t>suma odsetek:</t>
  </si>
  <si>
    <t>Raty równe</t>
  </si>
  <si>
    <t>Raty malejące</t>
  </si>
  <si>
    <t>Nr raty</t>
  </si>
  <si>
    <t>OKRES KREDYTOWANIA</t>
  </si>
  <si>
    <t>Maciej Bancarewicz</t>
  </si>
  <si>
    <t>608 - 226- 057</t>
  </si>
  <si>
    <t>m.bancarewicz@osobistydoradca.com.pl</t>
  </si>
  <si>
    <t>www.osobistydoradca.com.pl</t>
  </si>
  <si>
    <t>Ekspert Finansowy</t>
  </si>
  <si>
    <t>Wypełnij tylko szare pola, kalkulator zrobi resztę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</si>
</sst>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_);[Red]\(#,##0.00\ &quot;zł&quot;\)"/>
    <numFmt numFmtId="165" formatCode="_ * #,##0.00_)\ &quot;zł&quot;_ ;_ * \(#,##0.00\)\ &quot;zł&quot;_ ;_ * &quot;-&quot;??_)\ &quot;zł&quot;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0954A6"/>
      <name val="Arial"/>
      <family val="2"/>
    </font>
    <font>
      <b/>
      <sz val="11"/>
      <color rgb="FF0954A6"/>
      <name val="Arial"/>
      <family val="2"/>
    </font>
    <font>
      <b/>
      <sz val="11"/>
      <color rgb="FF0D93C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954A6"/>
        <bgColor indexed="64"/>
      </patternFill>
    </fill>
    <fill>
      <patternFill patternType="solid">
        <fgColor rgb="FF6B98FC"/>
        <bgColor indexed="64"/>
      </patternFill>
    </fill>
    <fill>
      <patternFill patternType="solid">
        <fgColor rgb="FFF4A8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>
      <alignment vertical="center" wrapText="1"/>
    </xf>
    <xf numFmtId="10" fontId="2" fillId="3" borderId="1" xfId="2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3" fillId="0" borderId="0" xfId="1" applyFont="1" applyAlignment="1" applyProtection="1">
      <alignment horizontal="center" vertical="center"/>
      <protection hidden="1"/>
    </xf>
    <xf numFmtId="165" fontId="2" fillId="0" borderId="0" xfId="1" applyFont="1" applyAlignment="1" applyProtection="1">
      <alignment horizontal="center" vertical="center"/>
      <protection hidden="1"/>
    </xf>
    <xf numFmtId="165" fontId="2" fillId="5" borderId="1" xfId="1" applyFont="1" applyFill="1" applyBorder="1" applyAlignment="1" applyProtection="1">
      <alignment horizontal="center" vertical="center"/>
      <protection locked="0"/>
    </xf>
    <xf numFmtId="10" fontId="2" fillId="5" borderId="1" xfId="2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11" fillId="0" borderId="0" xfId="3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5" fontId="4" fillId="4" borderId="0" xfId="0" applyNumberFormat="1" applyFont="1" applyFill="1" applyAlignment="1" applyProtection="1">
      <alignment horizontal="left" vertical="center"/>
      <protection hidden="1"/>
    </xf>
    <xf numFmtId="165" fontId="4" fillId="4" borderId="0" xfId="0" applyNumberFormat="1" applyFont="1" applyFill="1" applyAlignment="1" applyProtection="1">
      <alignment horizontal="center" vertical="center"/>
      <protection hidden="1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5" formatCode="_ * #,##0.00_)\ &quot;zł&quot;_ ;_ * \(#,##0.00\)\ &quot;zł&quot;_ ;_ * &quot;-&quot;??_)\ &quot;zł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ill>
        <patternFill>
          <bgColor rgb="FF0954A6"/>
        </patternFill>
      </fill>
    </dxf>
    <dxf>
      <fill>
        <patternFill>
          <bgColor rgb="FF6B98FC"/>
        </patternFill>
      </fill>
    </dxf>
    <dxf>
      <fill>
        <patternFill>
          <bgColor rgb="FF0954A6"/>
        </patternFill>
      </fill>
    </dxf>
  </dxfs>
  <tableStyles count="1" defaultTableStyle="TableStyleMedium9" defaultPivotStyle="PivotStyleMedium7">
    <tableStyle name="Styl tabeli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colors>
    <mruColors>
      <color rgb="FF0D93C3"/>
      <color rgb="FF1CB8F0"/>
      <color rgb="FF56CBF4"/>
      <color rgb="FF6B98FC"/>
      <color rgb="FF0954A6"/>
      <color rgb="FFF4A833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63500</xdr:rowOff>
    </xdr:from>
    <xdr:to>
      <xdr:col>0</xdr:col>
      <xdr:colOff>1050924</xdr:colOff>
      <xdr:row>4</xdr:row>
      <xdr:rowOff>188588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2A6A53-2C16-4327-9192-10A0D8FB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63500"/>
          <a:ext cx="955675" cy="9505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2:E432" totalsRowShown="0" headerRowDxfId="12" dataDxfId="11" dataCellStyle="Walutowy">
  <autoFilter ref="A12:E432" xr:uid="{00000000-0009-0000-0100-000006000000}"/>
  <tableColumns count="5">
    <tableColumn id="1" xr3:uid="{00000000-0010-0000-0000-000001000000}" name="Nr raty" dataDxfId="10"/>
    <tableColumn id="2" xr3:uid="{00000000-0010-0000-0000-000002000000}" name="Saldo kredytu" dataDxfId="9" dataCellStyle="Walutowy">
      <calculatedColumnFormula>B12-C12</calculatedColumnFormula>
    </tableColumn>
    <tableColumn id="3" xr3:uid="{00000000-0010-0000-0000-000003000000}" name="Rata kapitałowa" dataDxfId="8" dataCellStyle="Walutowy">
      <calculatedColumnFormula>E13-D13</calculatedColumnFormula>
    </tableColumn>
    <tableColumn id="4" xr3:uid="{00000000-0010-0000-0000-000004000000}" name="Rata odsetkowa" dataDxfId="7" dataCellStyle="Walutowy">
      <calculatedColumnFormula>B13*$D$8/12</calculatedColumnFormula>
    </tableColumn>
    <tableColumn id="5" xr3:uid="{00000000-0010-0000-0000-000005000000}" name="Rata całkowita" dataDxfId="6">
      <calculatedColumnFormula>IFERROR(-PMT($D$8/12,($E$8-A12),B13),0)</calculatedColumnFormula>
    </tableColumn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a7" displayName="Tabela7" ref="G12:J432" totalsRowShown="0" headerRowDxfId="5" dataDxfId="4" dataCellStyle="Walutowy">
  <autoFilter ref="G12:J432" xr:uid="{00000000-0009-0000-0100-000007000000}"/>
  <tableColumns count="4">
    <tableColumn id="2" xr3:uid="{00000000-0010-0000-0100-000002000000}" name="Saldo kredytu" dataDxfId="3" dataCellStyle="Walutowy">
      <calculatedColumnFormula>IF((G12-H12)&gt;0,(G12-H12),0)</calculatedColumnFormula>
    </tableColumn>
    <tableColumn id="3" xr3:uid="{00000000-0010-0000-0100-000003000000}" name="Rata kapitałowa" dataDxfId="2" dataCellStyle="Walutowy">
      <calculatedColumnFormula>IF(Tabela7[[#This Row],[Saldo kredytu]]&gt;0,$G$13/$G$8,0)</calculatedColumnFormula>
    </tableColumn>
    <tableColumn id="4" xr3:uid="{00000000-0010-0000-0100-000004000000}" name="Rata odsetkowa" dataDxfId="1" dataCellStyle="Walutowy">
      <calculatedColumnFormula>G13*$D$8/12</calculatedColumnFormula>
    </tableColumn>
    <tableColumn id="5" xr3:uid="{00000000-0010-0000-0100-000005000000}" name="Rata całkowita" dataDxfId="0" dataCellStyle="Walutowy">
      <calculatedColumnFormula>H13+I13</calculatedColumnFormula>
    </tableColumn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tel:0048608226057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osobistydoradca.com.pl/" TargetMode="External"/><Relationship Id="rId1" Type="http://schemas.openxmlformats.org/officeDocument/2006/relationships/hyperlink" Target="mailto:m.bancarewicz@osobistydoradca.com.p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2"/>
  <sheetViews>
    <sheetView showGridLines="0" tabSelected="1" zoomScale="120" zoomScaleNormal="120" workbookViewId="0">
      <selection activeCell="B9" sqref="B9"/>
    </sheetView>
  </sheetViews>
  <sheetFormatPr defaultColWidth="10.875" defaultRowHeight="15.75" x14ac:dyDescent="0.25"/>
  <cols>
    <col min="1" max="1" width="14.5" style="1" customWidth="1"/>
    <col min="2" max="2" width="18.375" style="1" customWidth="1"/>
    <col min="3" max="3" width="19.625" style="1" customWidth="1"/>
    <col min="4" max="4" width="18.75" style="1" bestFit="1" customWidth="1"/>
    <col min="5" max="5" width="18.625" style="1" bestFit="1" customWidth="1"/>
    <col min="6" max="6" width="1.5" style="1" customWidth="1"/>
    <col min="7" max="8" width="17.875" style="1" customWidth="1"/>
    <col min="9" max="9" width="17.5" style="1" customWidth="1"/>
    <col min="10" max="10" width="18.625" style="1" bestFit="1" customWidth="1"/>
    <col min="11" max="11" width="13" style="1" bestFit="1" customWidth="1"/>
    <col min="12" max="16384" width="10.875" style="1"/>
  </cols>
  <sheetData>
    <row r="1" spans="1:10" x14ac:dyDescent="0.25">
      <c r="A1" s="6"/>
      <c r="B1" s="21" t="s">
        <v>13</v>
      </c>
      <c r="C1" s="6"/>
      <c r="D1" s="6"/>
      <c r="E1" s="18"/>
      <c r="F1" s="18"/>
      <c r="G1" s="18"/>
    </row>
    <row r="2" spans="1:10" ht="15.95" customHeight="1" x14ac:dyDescent="0.25">
      <c r="A2" s="6"/>
      <c r="B2" s="21" t="s">
        <v>17</v>
      </c>
      <c r="C2" s="6"/>
      <c r="D2" s="6"/>
      <c r="E2" s="16"/>
      <c r="F2" s="16"/>
      <c r="G2" s="16"/>
      <c r="H2" s="16"/>
      <c r="I2" s="14"/>
    </row>
    <row r="3" spans="1:10" ht="18" customHeight="1" x14ac:dyDescent="0.25">
      <c r="A3" s="6"/>
      <c r="B3" s="22" t="s">
        <v>14</v>
      </c>
      <c r="C3" s="6"/>
      <c r="D3" s="6"/>
      <c r="E3" s="23" t="s">
        <v>18</v>
      </c>
      <c r="F3" s="23"/>
      <c r="G3" s="23"/>
      <c r="H3" s="16"/>
      <c r="I3" s="15"/>
    </row>
    <row r="4" spans="1:10" x14ac:dyDescent="0.25">
      <c r="A4" s="6"/>
      <c r="B4" s="22" t="s">
        <v>15</v>
      </c>
      <c r="C4" s="6"/>
      <c r="D4" s="6"/>
      <c r="E4" s="23"/>
      <c r="F4" s="23"/>
      <c r="G4" s="23"/>
      <c r="H4" s="16"/>
      <c r="I4" s="3"/>
    </row>
    <row r="5" spans="1:10" x14ac:dyDescent="0.25">
      <c r="A5" s="6"/>
      <c r="B5" s="22" t="s">
        <v>16</v>
      </c>
      <c r="C5" s="6"/>
      <c r="D5" s="6"/>
      <c r="E5" s="19"/>
      <c r="F5" s="19"/>
      <c r="G5" s="19"/>
      <c r="H5" s="3"/>
      <c r="I5" s="3"/>
    </row>
    <row r="6" spans="1:10" x14ac:dyDescent="0.25">
      <c r="A6" s="6"/>
      <c r="B6" s="6"/>
      <c r="C6" s="6"/>
      <c r="D6" s="6"/>
      <c r="E6" s="24" t="s">
        <v>12</v>
      </c>
      <c r="F6" s="24"/>
      <c r="G6" s="24"/>
    </row>
    <row r="7" spans="1:10" x14ac:dyDescent="0.25">
      <c r="A7" s="5" t="s">
        <v>0</v>
      </c>
      <c r="B7" s="5" t="s">
        <v>1</v>
      </c>
      <c r="C7" s="5" t="s">
        <v>2</v>
      </c>
      <c r="D7" s="5" t="s">
        <v>3</v>
      </c>
      <c r="E7" s="17" t="s">
        <v>9</v>
      </c>
      <c r="F7" s="18"/>
      <c r="G7" s="20" t="s">
        <v>10</v>
      </c>
    </row>
    <row r="8" spans="1:10" x14ac:dyDescent="0.25">
      <c r="A8" s="11">
        <v>260000</v>
      </c>
      <c r="B8" s="12">
        <v>0.02</v>
      </c>
      <c r="C8" s="12">
        <v>2.5000000000000001E-3</v>
      </c>
      <c r="D8" s="4">
        <f>B8+C8</f>
        <v>2.2499999999999999E-2</v>
      </c>
      <c r="E8" s="13">
        <v>300</v>
      </c>
      <c r="G8" s="13">
        <v>300</v>
      </c>
    </row>
    <row r="10" spans="1:10" ht="26.25" x14ac:dyDescent="0.25">
      <c r="A10" s="26" t="s">
        <v>9</v>
      </c>
      <c r="B10" s="26"/>
      <c r="C10" s="26"/>
      <c r="D10" s="26"/>
      <c r="E10" s="26"/>
      <c r="F10" s="6"/>
      <c r="G10" s="26" t="s">
        <v>10</v>
      </c>
      <c r="H10" s="26"/>
      <c r="I10" s="26"/>
      <c r="J10" s="26"/>
    </row>
    <row r="11" spans="1:10" ht="21" x14ac:dyDescent="0.25">
      <c r="A11" s="25" t="s">
        <v>8</v>
      </c>
      <c r="B11" s="25"/>
      <c r="C11" s="25"/>
      <c r="D11" s="27">
        <f>SUM(D13:D432)</f>
        <v>80181.942192804228</v>
      </c>
      <c r="E11" s="27"/>
      <c r="F11" s="6"/>
      <c r="G11" s="25"/>
      <c r="H11" s="25"/>
      <c r="I11" s="28">
        <f>SUM(I13:I432)</f>
        <v>73368.75</v>
      </c>
      <c r="J11" s="28"/>
    </row>
    <row r="12" spans="1:10" x14ac:dyDescent="0.25">
      <c r="A12" s="7" t="s">
        <v>11</v>
      </c>
      <c r="B12" s="7" t="s">
        <v>4</v>
      </c>
      <c r="C12" s="7" t="s">
        <v>5</v>
      </c>
      <c r="D12" s="7" t="s">
        <v>6</v>
      </c>
      <c r="E12" s="7" t="s">
        <v>7</v>
      </c>
      <c r="F12" s="6"/>
      <c r="G12" s="7" t="s">
        <v>4</v>
      </c>
      <c r="H12" s="7" t="s">
        <v>5</v>
      </c>
      <c r="I12" s="7" t="s">
        <v>6</v>
      </c>
      <c r="J12" s="7" t="s">
        <v>7</v>
      </c>
    </row>
    <row r="13" spans="1:10" x14ac:dyDescent="0.25">
      <c r="A13" s="8">
        <v>1</v>
      </c>
      <c r="B13" s="9">
        <f>A8</f>
        <v>260000</v>
      </c>
      <c r="C13" s="9">
        <f>E13-D13</f>
        <v>646.43980730934754</v>
      </c>
      <c r="D13" s="9">
        <f t="shared" ref="D13:D76" si="0">B13*$D$8/12</f>
        <v>487.5</v>
      </c>
      <c r="E13" s="2">
        <f>IFERROR(-PMT($D$8/12,$E$8,$B$13),0)</f>
        <v>1133.9398073093475</v>
      </c>
      <c r="F13" s="6"/>
      <c r="G13" s="9">
        <f>A8</f>
        <v>260000</v>
      </c>
      <c r="H13" s="9">
        <f>IF(Tabela7[[#This Row],[Saldo kredytu]]&gt;0,$G$13/$G$8,0)</f>
        <v>866.66666666666663</v>
      </c>
      <c r="I13" s="9">
        <f t="shared" ref="I13:I76" si="1">G13*$D$8/12</f>
        <v>487.5</v>
      </c>
      <c r="J13" s="10">
        <f>H13+I13</f>
        <v>1354.1666666666665</v>
      </c>
    </row>
    <row r="14" spans="1:10" x14ac:dyDescent="0.25">
      <c r="A14" s="8">
        <v>2</v>
      </c>
      <c r="B14" s="9">
        <f>B13-C13</f>
        <v>259353.56019269064</v>
      </c>
      <c r="C14" s="9">
        <f t="shared" ref="C14:C77" si="2">E14-D14</f>
        <v>647.65188194805251</v>
      </c>
      <c r="D14" s="9">
        <f t="shared" si="0"/>
        <v>486.28792536129498</v>
      </c>
      <c r="E14" s="2">
        <f t="shared" ref="E14:E77" si="3">IFERROR(-PMT($D$8/12,($E$8-A13),B14),0)</f>
        <v>1133.9398073093475</v>
      </c>
      <c r="F14" s="6"/>
      <c r="G14" s="9">
        <f>IF((G13-H13)&gt;0,(G13-H13),0)</f>
        <v>259133.33333333334</v>
      </c>
      <c r="H14" s="9">
        <f>IF(Tabela7[[#This Row],[Saldo kredytu]]&gt;0,$G$13/$G$8,0)</f>
        <v>866.66666666666663</v>
      </c>
      <c r="I14" s="9">
        <f t="shared" si="1"/>
        <v>485.875</v>
      </c>
      <c r="J14" s="10">
        <f t="shared" ref="J14:J77" si="4">H14+I14</f>
        <v>1352.5416666666665</v>
      </c>
    </row>
    <row r="15" spans="1:10" x14ac:dyDescent="0.25">
      <c r="A15" s="8">
        <v>3</v>
      </c>
      <c r="B15" s="9">
        <f t="shared" ref="B15:B78" si="5">B14-C14</f>
        <v>258705.90831074258</v>
      </c>
      <c r="C15" s="9">
        <f t="shared" si="2"/>
        <v>648.86622922670517</v>
      </c>
      <c r="D15" s="9">
        <f t="shared" si="0"/>
        <v>485.07357808264231</v>
      </c>
      <c r="E15" s="2">
        <f t="shared" si="3"/>
        <v>1133.9398073093475</v>
      </c>
      <c r="F15" s="6"/>
      <c r="G15" s="9">
        <f t="shared" ref="G15:G78" si="6">IF((G14-H14)&gt;0,(G14-H14),0)</f>
        <v>258266.66666666669</v>
      </c>
      <c r="H15" s="9">
        <f>IF(Tabela7[[#This Row],[Saldo kredytu]]&gt;0,$G$13/$G$8,0)</f>
        <v>866.66666666666663</v>
      </c>
      <c r="I15" s="9">
        <f t="shared" si="1"/>
        <v>484.25</v>
      </c>
      <c r="J15" s="10">
        <f t="shared" si="4"/>
        <v>1350.9166666666665</v>
      </c>
    </row>
    <row r="16" spans="1:10" x14ac:dyDescent="0.25">
      <c r="A16" s="8">
        <v>4</v>
      </c>
      <c r="B16" s="9">
        <f t="shared" si="5"/>
        <v>258057.04208151589</v>
      </c>
      <c r="C16" s="9">
        <f t="shared" si="2"/>
        <v>650.08285340650536</v>
      </c>
      <c r="D16" s="9">
        <f t="shared" si="0"/>
        <v>483.85695390284224</v>
      </c>
      <c r="E16" s="2">
        <f t="shared" si="3"/>
        <v>1133.9398073093475</v>
      </c>
      <c r="F16" s="6"/>
      <c r="G16" s="9">
        <f t="shared" si="6"/>
        <v>257400.00000000003</v>
      </c>
      <c r="H16" s="9">
        <f>IF(Tabela7[[#This Row],[Saldo kredytu]]&gt;0,$G$13/$G$8,0)</f>
        <v>866.66666666666663</v>
      </c>
      <c r="I16" s="9">
        <f t="shared" si="1"/>
        <v>482.625</v>
      </c>
      <c r="J16" s="10">
        <f t="shared" si="4"/>
        <v>1349.2916666666665</v>
      </c>
    </row>
    <row r="17" spans="1:10" x14ac:dyDescent="0.25">
      <c r="A17" s="8">
        <v>5</v>
      </c>
      <c r="B17" s="9">
        <f t="shared" si="5"/>
        <v>257406.95922810939</v>
      </c>
      <c r="C17" s="9">
        <f t="shared" si="2"/>
        <v>651.30175875664236</v>
      </c>
      <c r="D17" s="9">
        <f t="shared" si="0"/>
        <v>482.63804855270513</v>
      </c>
      <c r="E17" s="2">
        <f t="shared" si="3"/>
        <v>1133.9398073093475</v>
      </c>
      <c r="F17" s="6"/>
      <c r="G17" s="9">
        <f t="shared" si="6"/>
        <v>256533.33333333337</v>
      </c>
      <c r="H17" s="9">
        <f>IF(Tabela7[[#This Row],[Saldo kredytu]]&gt;0,$G$13/$G$8,0)</f>
        <v>866.66666666666663</v>
      </c>
      <c r="I17" s="9">
        <f t="shared" si="1"/>
        <v>481.00000000000006</v>
      </c>
      <c r="J17" s="10">
        <f t="shared" si="4"/>
        <v>1347.6666666666667</v>
      </c>
    </row>
    <row r="18" spans="1:10" x14ac:dyDescent="0.25">
      <c r="A18" s="8">
        <v>6</v>
      </c>
      <c r="B18" s="9">
        <f t="shared" si="5"/>
        <v>256755.65746935277</v>
      </c>
      <c r="C18" s="9">
        <f t="shared" si="2"/>
        <v>652.52294955431103</v>
      </c>
      <c r="D18" s="9">
        <f t="shared" si="0"/>
        <v>481.41685775503646</v>
      </c>
      <c r="E18" s="2">
        <f t="shared" si="3"/>
        <v>1133.9398073093475</v>
      </c>
      <c r="F18" s="6"/>
      <c r="G18" s="9">
        <f t="shared" si="6"/>
        <v>255666.66666666672</v>
      </c>
      <c r="H18" s="9">
        <f>IF(Tabela7[[#This Row],[Saldo kredytu]]&gt;0,$G$13/$G$8,0)</f>
        <v>866.66666666666663</v>
      </c>
      <c r="I18" s="9">
        <f t="shared" si="1"/>
        <v>479.37500000000006</v>
      </c>
      <c r="J18" s="10">
        <f t="shared" si="4"/>
        <v>1346.0416666666667</v>
      </c>
    </row>
    <row r="19" spans="1:10" x14ac:dyDescent="0.25">
      <c r="A19" s="8">
        <v>7</v>
      </c>
      <c r="B19" s="9">
        <f t="shared" si="5"/>
        <v>256103.13451979845</v>
      </c>
      <c r="C19" s="9">
        <f t="shared" si="2"/>
        <v>653.74643008472572</v>
      </c>
      <c r="D19" s="9">
        <f t="shared" si="0"/>
        <v>480.19337722462205</v>
      </c>
      <c r="E19" s="2">
        <f t="shared" si="3"/>
        <v>1133.9398073093478</v>
      </c>
      <c r="F19" s="6"/>
      <c r="G19" s="9">
        <f t="shared" si="6"/>
        <v>254800.00000000006</v>
      </c>
      <c r="H19" s="9">
        <f>IF(Tabela7[[#This Row],[Saldo kredytu]]&gt;0,$G$13/$G$8,0)</f>
        <v>866.66666666666663</v>
      </c>
      <c r="I19" s="9">
        <f t="shared" si="1"/>
        <v>477.75000000000006</v>
      </c>
      <c r="J19" s="10">
        <f t="shared" si="4"/>
        <v>1344.4166666666667</v>
      </c>
    </row>
    <row r="20" spans="1:10" x14ac:dyDescent="0.25">
      <c r="A20" s="8">
        <v>8</v>
      </c>
      <c r="B20" s="9">
        <f t="shared" si="5"/>
        <v>255449.38808971373</v>
      </c>
      <c r="C20" s="9">
        <f t="shared" si="2"/>
        <v>654.97220464113434</v>
      </c>
      <c r="D20" s="9">
        <f t="shared" si="0"/>
        <v>478.9676026682132</v>
      </c>
      <c r="E20" s="2">
        <f t="shared" si="3"/>
        <v>1133.9398073093475</v>
      </c>
      <c r="F20" s="6"/>
      <c r="G20" s="9">
        <f t="shared" si="6"/>
        <v>253933.3333333334</v>
      </c>
      <c r="H20" s="9">
        <f>IF(Tabela7[[#This Row],[Saldo kredytu]]&gt;0,$G$13/$G$8,0)</f>
        <v>866.66666666666663</v>
      </c>
      <c r="I20" s="9">
        <f t="shared" si="1"/>
        <v>476.12500000000006</v>
      </c>
      <c r="J20" s="10">
        <f t="shared" si="4"/>
        <v>1342.7916666666667</v>
      </c>
    </row>
    <row r="21" spans="1:10" x14ac:dyDescent="0.25">
      <c r="A21" s="8">
        <v>9</v>
      </c>
      <c r="B21" s="9">
        <f t="shared" si="5"/>
        <v>254794.41588507258</v>
      </c>
      <c r="C21" s="9">
        <f t="shared" si="2"/>
        <v>656.20027752483657</v>
      </c>
      <c r="D21" s="9">
        <f t="shared" si="0"/>
        <v>477.73952978451103</v>
      </c>
      <c r="E21" s="2">
        <f t="shared" si="3"/>
        <v>1133.9398073093475</v>
      </c>
      <c r="F21" s="6"/>
      <c r="G21" s="9">
        <f t="shared" si="6"/>
        <v>253066.66666666674</v>
      </c>
      <c r="H21" s="9">
        <f>IF(Tabela7[[#This Row],[Saldo kredytu]]&gt;0,$G$13/$G$8,0)</f>
        <v>866.66666666666663</v>
      </c>
      <c r="I21" s="9">
        <f t="shared" si="1"/>
        <v>474.50000000000017</v>
      </c>
      <c r="J21" s="10">
        <f t="shared" si="4"/>
        <v>1341.1666666666667</v>
      </c>
    </row>
    <row r="22" spans="1:10" x14ac:dyDescent="0.25">
      <c r="A22" s="8">
        <v>10</v>
      </c>
      <c r="B22" s="9">
        <f t="shared" si="5"/>
        <v>254138.21560754775</v>
      </c>
      <c r="C22" s="9">
        <f t="shared" si="2"/>
        <v>657.43065304519564</v>
      </c>
      <c r="D22" s="9">
        <f t="shared" si="0"/>
        <v>476.50915426415207</v>
      </c>
      <c r="E22" s="2">
        <f t="shared" si="3"/>
        <v>1133.9398073093478</v>
      </c>
      <c r="F22" s="6"/>
      <c r="G22" s="9">
        <f t="shared" si="6"/>
        <v>252200.00000000009</v>
      </c>
      <c r="H22" s="9">
        <f>IF(Tabela7[[#This Row],[Saldo kredytu]]&gt;0,$G$13/$G$8,0)</f>
        <v>866.66666666666663</v>
      </c>
      <c r="I22" s="9">
        <f t="shared" si="1"/>
        <v>472.87500000000017</v>
      </c>
      <c r="J22" s="10">
        <f t="shared" si="4"/>
        <v>1339.5416666666667</v>
      </c>
    </row>
    <row r="23" spans="1:10" x14ac:dyDescent="0.25">
      <c r="A23" s="8">
        <v>11</v>
      </c>
      <c r="B23" s="9">
        <f t="shared" si="5"/>
        <v>253480.78495450257</v>
      </c>
      <c r="C23" s="9">
        <f t="shared" si="2"/>
        <v>658.66333551965522</v>
      </c>
      <c r="D23" s="9">
        <f t="shared" si="0"/>
        <v>475.27647178969232</v>
      </c>
      <c r="E23" s="2">
        <f t="shared" si="3"/>
        <v>1133.9398073093475</v>
      </c>
      <c r="F23" s="6"/>
      <c r="G23" s="9">
        <f t="shared" si="6"/>
        <v>251333.33333333343</v>
      </c>
      <c r="H23" s="9">
        <f>IF(Tabela7[[#This Row],[Saldo kredytu]]&gt;0,$G$13/$G$8,0)</f>
        <v>866.66666666666663</v>
      </c>
      <c r="I23" s="9">
        <f t="shared" si="1"/>
        <v>471.25000000000017</v>
      </c>
      <c r="J23" s="10">
        <f t="shared" si="4"/>
        <v>1337.9166666666667</v>
      </c>
    </row>
    <row r="24" spans="1:10" x14ac:dyDescent="0.25">
      <c r="A24" s="8">
        <v>12</v>
      </c>
      <c r="B24" s="9">
        <f t="shared" si="5"/>
        <v>252822.1216189829</v>
      </c>
      <c r="C24" s="9">
        <f t="shared" si="2"/>
        <v>659.89832927375437</v>
      </c>
      <c r="D24" s="9">
        <f t="shared" si="0"/>
        <v>474.04147803559295</v>
      </c>
      <c r="E24" s="2">
        <f t="shared" si="3"/>
        <v>1133.9398073093473</v>
      </c>
      <c r="F24" s="6"/>
      <c r="G24" s="9">
        <f t="shared" si="6"/>
        <v>250466.66666666677</v>
      </c>
      <c r="H24" s="9">
        <f>IF(Tabela7[[#This Row],[Saldo kredytu]]&gt;0,$G$13/$G$8,0)</f>
        <v>866.66666666666663</v>
      </c>
      <c r="I24" s="9">
        <f t="shared" si="1"/>
        <v>469.62500000000017</v>
      </c>
      <c r="J24" s="10">
        <f t="shared" si="4"/>
        <v>1336.2916666666667</v>
      </c>
    </row>
    <row r="25" spans="1:10" x14ac:dyDescent="0.25">
      <c r="A25" s="8">
        <v>13</v>
      </c>
      <c r="B25" s="9">
        <f t="shared" si="5"/>
        <v>252162.22328970913</v>
      </c>
      <c r="C25" s="9">
        <f t="shared" si="2"/>
        <v>661.13563864114303</v>
      </c>
      <c r="D25" s="9">
        <f t="shared" si="0"/>
        <v>472.80416866820457</v>
      </c>
      <c r="E25" s="2">
        <f t="shared" si="3"/>
        <v>1133.9398073093475</v>
      </c>
      <c r="F25" s="6"/>
      <c r="G25" s="9">
        <f t="shared" si="6"/>
        <v>249600.00000000012</v>
      </c>
      <c r="H25" s="9">
        <f>IF(Tabela7[[#This Row],[Saldo kredytu]]&gt;0,$G$13/$G$8,0)</f>
        <v>866.66666666666663</v>
      </c>
      <c r="I25" s="9">
        <f t="shared" si="1"/>
        <v>468.00000000000023</v>
      </c>
      <c r="J25" s="10">
        <f t="shared" si="4"/>
        <v>1334.666666666667</v>
      </c>
    </row>
    <row r="26" spans="1:10" x14ac:dyDescent="0.25">
      <c r="A26" s="8">
        <v>14</v>
      </c>
      <c r="B26" s="9">
        <f t="shared" si="5"/>
        <v>251501.087651068</v>
      </c>
      <c r="C26" s="9">
        <f t="shared" si="2"/>
        <v>662.37526796359521</v>
      </c>
      <c r="D26" s="9">
        <f t="shared" si="0"/>
        <v>471.56453934575251</v>
      </c>
      <c r="E26" s="2">
        <f t="shared" si="3"/>
        <v>1133.9398073093478</v>
      </c>
      <c r="F26" s="6"/>
      <c r="G26" s="9">
        <f t="shared" si="6"/>
        <v>248733.33333333346</v>
      </c>
      <c r="H26" s="9">
        <f>IF(Tabela7[[#This Row],[Saldo kredytu]]&gt;0,$G$13/$G$8,0)</f>
        <v>866.66666666666663</v>
      </c>
      <c r="I26" s="9">
        <f t="shared" si="1"/>
        <v>466.37500000000023</v>
      </c>
      <c r="J26" s="10">
        <f t="shared" si="4"/>
        <v>1333.041666666667</v>
      </c>
    </row>
    <row r="27" spans="1:10" x14ac:dyDescent="0.25">
      <c r="A27" s="8">
        <v>15</v>
      </c>
      <c r="B27" s="9">
        <f t="shared" si="5"/>
        <v>250838.7123831044</v>
      </c>
      <c r="C27" s="9">
        <f t="shared" si="2"/>
        <v>663.61722159102692</v>
      </c>
      <c r="D27" s="9">
        <f t="shared" si="0"/>
        <v>470.32258571832068</v>
      </c>
      <c r="E27" s="2">
        <f t="shared" si="3"/>
        <v>1133.9398073093475</v>
      </c>
      <c r="F27" s="6"/>
      <c r="G27" s="9">
        <f t="shared" si="6"/>
        <v>247866.6666666668</v>
      </c>
      <c r="H27" s="9">
        <f>IF(Tabela7[[#This Row],[Saldo kredytu]]&gt;0,$G$13/$G$8,0)</f>
        <v>866.66666666666663</v>
      </c>
      <c r="I27" s="9">
        <f t="shared" si="1"/>
        <v>464.75000000000023</v>
      </c>
      <c r="J27" s="10">
        <f t="shared" si="4"/>
        <v>1331.416666666667</v>
      </c>
    </row>
    <row r="28" spans="1:10" x14ac:dyDescent="0.25">
      <c r="A28" s="8">
        <v>16</v>
      </c>
      <c r="B28" s="9">
        <f t="shared" si="5"/>
        <v>250175.09516151337</v>
      </c>
      <c r="C28" s="9">
        <f t="shared" si="2"/>
        <v>664.86150388151009</v>
      </c>
      <c r="D28" s="9">
        <f t="shared" si="0"/>
        <v>469.07830342783751</v>
      </c>
      <c r="E28" s="2">
        <f t="shared" si="3"/>
        <v>1133.9398073093475</v>
      </c>
      <c r="F28" s="6"/>
      <c r="G28" s="9">
        <f t="shared" si="6"/>
        <v>247000.00000000015</v>
      </c>
      <c r="H28" s="9">
        <f>IF(Tabela7[[#This Row],[Saldo kredytu]]&gt;0,$G$13/$G$8,0)</f>
        <v>866.66666666666663</v>
      </c>
      <c r="I28" s="9">
        <f t="shared" si="1"/>
        <v>463.12500000000023</v>
      </c>
      <c r="J28" s="10">
        <f t="shared" si="4"/>
        <v>1329.791666666667</v>
      </c>
    </row>
    <row r="29" spans="1:10" x14ac:dyDescent="0.25">
      <c r="A29" s="8">
        <v>17</v>
      </c>
      <c r="B29" s="9">
        <f t="shared" si="5"/>
        <v>249510.23365763185</v>
      </c>
      <c r="C29" s="9">
        <f t="shared" si="2"/>
        <v>666.10811920128776</v>
      </c>
      <c r="D29" s="9">
        <f t="shared" si="0"/>
        <v>467.83168810805972</v>
      </c>
      <c r="E29" s="2">
        <f t="shared" si="3"/>
        <v>1133.9398073093475</v>
      </c>
      <c r="F29" s="6"/>
      <c r="G29" s="9">
        <f t="shared" si="6"/>
        <v>246133.33333333349</v>
      </c>
      <c r="H29" s="9">
        <f>IF(Tabela7[[#This Row],[Saldo kredytu]]&gt;0,$G$13/$G$8,0)</f>
        <v>866.66666666666663</v>
      </c>
      <c r="I29" s="9">
        <f t="shared" si="1"/>
        <v>461.50000000000028</v>
      </c>
      <c r="J29" s="10">
        <f t="shared" si="4"/>
        <v>1328.166666666667</v>
      </c>
    </row>
    <row r="30" spans="1:10" x14ac:dyDescent="0.25">
      <c r="A30" s="8">
        <v>18</v>
      </c>
      <c r="B30" s="9">
        <f t="shared" si="5"/>
        <v>248844.12553843056</v>
      </c>
      <c r="C30" s="9">
        <f t="shared" si="2"/>
        <v>667.35707192479026</v>
      </c>
      <c r="D30" s="9">
        <f t="shared" si="0"/>
        <v>466.58273538455728</v>
      </c>
      <c r="E30" s="2">
        <f t="shared" si="3"/>
        <v>1133.9398073093475</v>
      </c>
      <c r="F30" s="6"/>
      <c r="G30" s="9">
        <f t="shared" si="6"/>
        <v>245266.66666666683</v>
      </c>
      <c r="H30" s="9">
        <f>IF(Tabela7[[#This Row],[Saldo kredytu]]&gt;0,$G$13/$G$8,0)</f>
        <v>866.66666666666663</v>
      </c>
      <c r="I30" s="9">
        <f t="shared" si="1"/>
        <v>459.87500000000028</v>
      </c>
      <c r="J30" s="10">
        <f t="shared" si="4"/>
        <v>1326.541666666667</v>
      </c>
    </row>
    <row r="31" spans="1:10" x14ac:dyDescent="0.25">
      <c r="A31" s="8">
        <v>19</v>
      </c>
      <c r="B31" s="9">
        <f t="shared" si="5"/>
        <v>248176.76846650577</v>
      </c>
      <c r="C31" s="9">
        <f t="shared" si="2"/>
        <v>668.6083664346495</v>
      </c>
      <c r="D31" s="9">
        <f t="shared" si="0"/>
        <v>465.33144087469827</v>
      </c>
      <c r="E31" s="2">
        <f t="shared" si="3"/>
        <v>1133.9398073093478</v>
      </c>
      <c r="F31" s="6"/>
      <c r="G31" s="9">
        <f t="shared" si="6"/>
        <v>244400.00000000017</v>
      </c>
      <c r="H31" s="9">
        <f>IF(Tabela7[[#This Row],[Saldo kredytu]]&gt;0,$G$13/$G$8,0)</f>
        <v>866.66666666666663</v>
      </c>
      <c r="I31" s="9">
        <f t="shared" si="1"/>
        <v>458.25000000000028</v>
      </c>
      <c r="J31" s="10">
        <f t="shared" si="4"/>
        <v>1324.916666666667</v>
      </c>
    </row>
    <row r="32" spans="1:10" x14ac:dyDescent="0.25">
      <c r="A32" s="8">
        <v>20</v>
      </c>
      <c r="B32" s="9">
        <f t="shared" si="5"/>
        <v>247508.16010007114</v>
      </c>
      <c r="C32" s="9">
        <f t="shared" si="2"/>
        <v>669.86200712171421</v>
      </c>
      <c r="D32" s="9">
        <f t="shared" si="0"/>
        <v>464.07780018763333</v>
      </c>
      <c r="E32" s="2">
        <f t="shared" si="3"/>
        <v>1133.9398073093475</v>
      </c>
      <c r="F32" s="6"/>
      <c r="G32" s="9">
        <f t="shared" si="6"/>
        <v>243533.33333333352</v>
      </c>
      <c r="H32" s="9">
        <f>IF(Tabela7[[#This Row],[Saldo kredytu]]&gt;0,$G$13/$G$8,0)</f>
        <v>866.66666666666663</v>
      </c>
      <c r="I32" s="9">
        <f t="shared" si="1"/>
        <v>456.62500000000028</v>
      </c>
      <c r="J32" s="10">
        <f t="shared" si="4"/>
        <v>1323.291666666667</v>
      </c>
    </row>
    <row r="33" spans="1:10" x14ac:dyDescent="0.25">
      <c r="A33" s="8">
        <v>21</v>
      </c>
      <c r="B33" s="9">
        <f t="shared" si="5"/>
        <v>246838.29809294944</v>
      </c>
      <c r="C33" s="9">
        <f t="shared" si="2"/>
        <v>671.11799838506749</v>
      </c>
      <c r="D33" s="9">
        <f t="shared" si="0"/>
        <v>462.82180892428022</v>
      </c>
      <c r="E33" s="2">
        <f t="shared" si="3"/>
        <v>1133.9398073093478</v>
      </c>
      <c r="F33" s="6"/>
      <c r="G33" s="9">
        <f t="shared" si="6"/>
        <v>242666.66666666686</v>
      </c>
      <c r="H33" s="9">
        <f>IF(Tabela7[[#This Row],[Saldo kredytu]]&gt;0,$G$13/$G$8,0)</f>
        <v>866.66666666666663</v>
      </c>
      <c r="I33" s="9">
        <f t="shared" si="1"/>
        <v>455.0000000000004</v>
      </c>
      <c r="J33" s="10">
        <f t="shared" si="4"/>
        <v>1321.666666666667</v>
      </c>
    </row>
    <row r="34" spans="1:10" x14ac:dyDescent="0.25">
      <c r="A34" s="8">
        <v>22</v>
      </c>
      <c r="B34" s="9">
        <f t="shared" si="5"/>
        <v>246167.18009456436</v>
      </c>
      <c r="C34" s="9">
        <f t="shared" si="2"/>
        <v>672.37634463203972</v>
      </c>
      <c r="D34" s="9">
        <f t="shared" si="0"/>
        <v>461.56346267730811</v>
      </c>
      <c r="E34" s="2">
        <f t="shared" si="3"/>
        <v>1133.9398073093478</v>
      </c>
      <c r="F34" s="6"/>
      <c r="G34" s="9">
        <f t="shared" si="6"/>
        <v>241800.0000000002</v>
      </c>
      <c r="H34" s="9">
        <f>IF(Tabela7[[#This Row],[Saldo kredytu]]&gt;0,$G$13/$G$8,0)</f>
        <v>866.66666666666663</v>
      </c>
      <c r="I34" s="9">
        <f t="shared" si="1"/>
        <v>453.3750000000004</v>
      </c>
      <c r="J34" s="10">
        <f t="shared" si="4"/>
        <v>1320.041666666667</v>
      </c>
    </row>
    <row r="35" spans="1:10" x14ac:dyDescent="0.25">
      <c r="A35" s="8">
        <v>23</v>
      </c>
      <c r="B35" s="9">
        <f t="shared" si="5"/>
        <v>245494.80374993233</v>
      </c>
      <c r="C35" s="9">
        <f t="shared" si="2"/>
        <v>673.63705027822471</v>
      </c>
      <c r="D35" s="9">
        <f t="shared" si="0"/>
        <v>460.30275703112306</v>
      </c>
      <c r="E35" s="2">
        <f t="shared" si="3"/>
        <v>1133.9398073093478</v>
      </c>
      <c r="F35" s="6"/>
      <c r="G35" s="9">
        <f t="shared" si="6"/>
        <v>240933.33333333355</v>
      </c>
      <c r="H35" s="9">
        <f>IF(Tabela7[[#This Row],[Saldo kredytu]]&gt;0,$G$13/$G$8,0)</f>
        <v>866.66666666666663</v>
      </c>
      <c r="I35" s="9">
        <f t="shared" si="1"/>
        <v>451.7500000000004</v>
      </c>
      <c r="J35" s="10">
        <f t="shared" si="4"/>
        <v>1318.416666666667</v>
      </c>
    </row>
    <row r="36" spans="1:10" x14ac:dyDescent="0.25">
      <c r="A36" s="8">
        <v>24</v>
      </c>
      <c r="B36" s="9">
        <f t="shared" si="5"/>
        <v>244821.1666996541</v>
      </c>
      <c r="C36" s="9">
        <f t="shared" si="2"/>
        <v>674.90011974749609</v>
      </c>
      <c r="D36" s="9">
        <f t="shared" si="0"/>
        <v>459.03968756185145</v>
      </c>
      <c r="E36" s="2">
        <f t="shared" si="3"/>
        <v>1133.9398073093475</v>
      </c>
      <c r="F36" s="6"/>
      <c r="G36" s="9">
        <f t="shared" si="6"/>
        <v>240066.66666666689</v>
      </c>
      <c r="H36" s="9">
        <f>IF(Tabela7[[#This Row],[Saldo kredytu]]&gt;0,$G$13/$G$8,0)</f>
        <v>866.66666666666663</v>
      </c>
      <c r="I36" s="9">
        <f t="shared" si="1"/>
        <v>450.1250000000004</v>
      </c>
      <c r="J36" s="10">
        <f t="shared" si="4"/>
        <v>1316.791666666667</v>
      </c>
    </row>
    <row r="37" spans="1:10" x14ac:dyDescent="0.25">
      <c r="A37" s="8">
        <v>25</v>
      </c>
      <c r="B37" s="9">
        <f t="shared" si="5"/>
        <v>244146.2665799066</v>
      </c>
      <c r="C37" s="9">
        <f t="shared" si="2"/>
        <v>676.16555747202324</v>
      </c>
      <c r="D37" s="9">
        <f t="shared" si="0"/>
        <v>457.77424983732482</v>
      </c>
      <c r="E37" s="2">
        <f t="shared" si="3"/>
        <v>1133.939807309348</v>
      </c>
      <c r="F37" s="6"/>
      <c r="G37" s="9">
        <f t="shared" si="6"/>
        <v>239200.00000000023</v>
      </c>
      <c r="H37" s="9">
        <f>IF(Tabela7[[#This Row],[Saldo kredytu]]&gt;0,$G$13/$G$8,0)</f>
        <v>866.66666666666663</v>
      </c>
      <c r="I37" s="9">
        <f t="shared" si="1"/>
        <v>448.50000000000045</v>
      </c>
      <c r="J37" s="10">
        <f t="shared" si="4"/>
        <v>1315.166666666667</v>
      </c>
    </row>
    <row r="38" spans="1:10" x14ac:dyDescent="0.25">
      <c r="A38" s="8">
        <v>26</v>
      </c>
      <c r="B38" s="9">
        <f t="shared" si="5"/>
        <v>243470.10102243457</v>
      </c>
      <c r="C38" s="9">
        <f t="shared" si="2"/>
        <v>677.43336789228283</v>
      </c>
      <c r="D38" s="9">
        <f t="shared" si="0"/>
        <v>456.50643941706477</v>
      </c>
      <c r="E38" s="2">
        <f t="shared" si="3"/>
        <v>1133.9398073093475</v>
      </c>
      <c r="F38" s="6"/>
      <c r="G38" s="9">
        <f t="shared" si="6"/>
        <v>238333.33333333358</v>
      </c>
      <c r="H38" s="9">
        <f>IF(Tabela7[[#This Row],[Saldo kredytu]]&gt;0,$G$13/$G$8,0)</f>
        <v>866.66666666666663</v>
      </c>
      <c r="I38" s="9">
        <f t="shared" si="1"/>
        <v>446.87500000000045</v>
      </c>
      <c r="J38" s="10">
        <f t="shared" si="4"/>
        <v>1313.541666666667</v>
      </c>
    </row>
    <row r="39" spans="1:10" x14ac:dyDescent="0.25">
      <c r="A39" s="8">
        <v>27</v>
      </c>
      <c r="B39" s="9">
        <f t="shared" si="5"/>
        <v>242792.66765454228</v>
      </c>
      <c r="C39" s="9">
        <f t="shared" si="2"/>
        <v>678.70355545708094</v>
      </c>
      <c r="D39" s="9">
        <f t="shared" si="0"/>
        <v>455.23625185226678</v>
      </c>
      <c r="E39" s="2">
        <f t="shared" si="3"/>
        <v>1133.9398073093478</v>
      </c>
      <c r="F39" s="6"/>
      <c r="G39" s="9">
        <f t="shared" si="6"/>
        <v>237466.66666666692</v>
      </c>
      <c r="H39" s="9">
        <f>IF(Tabela7[[#This Row],[Saldo kredytu]]&gt;0,$G$13/$G$8,0)</f>
        <v>866.66666666666663</v>
      </c>
      <c r="I39" s="9">
        <f t="shared" si="1"/>
        <v>445.25000000000045</v>
      </c>
      <c r="J39" s="10">
        <f t="shared" si="4"/>
        <v>1311.916666666667</v>
      </c>
    </row>
    <row r="40" spans="1:10" x14ac:dyDescent="0.25">
      <c r="A40" s="8">
        <v>28</v>
      </c>
      <c r="B40" s="9">
        <f t="shared" si="5"/>
        <v>242113.96409908519</v>
      </c>
      <c r="C40" s="9">
        <f t="shared" si="2"/>
        <v>679.97612462356301</v>
      </c>
      <c r="D40" s="9">
        <f t="shared" si="0"/>
        <v>453.9636826857847</v>
      </c>
      <c r="E40" s="2">
        <f t="shared" si="3"/>
        <v>1133.9398073093478</v>
      </c>
      <c r="F40" s="6"/>
      <c r="G40" s="9">
        <f t="shared" si="6"/>
        <v>236600.00000000026</v>
      </c>
      <c r="H40" s="9">
        <f>IF(Tabela7[[#This Row],[Saldo kredytu]]&gt;0,$G$13/$G$8,0)</f>
        <v>866.66666666666663</v>
      </c>
      <c r="I40" s="9">
        <f t="shared" si="1"/>
        <v>443.62500000000045</v>
      </c>
      <c r="J40" s="10">
        <f t="shared" si="4"/>
        <v>1310.291666666667</v>
      </c>
    </row>
    <row r="41" spans="1:10" x14ac:dyDescent="0.25">
      <c r="A41" s="8">
        <v>29</v>
      </c>
      <c r="B41" s="9">
        <f t="shared" si="5"/>
        <v>241433.98797446163</v>
      </c>
      <c r="C41" s="9">
        <f t="shared" si="2"/>
        <v>681.2510798572323</v>
      </c>
      <c r="D41" s="9">
        <f t="shared" si="0"/>
        <v>452.68872745211553</v>
      </c>
      <c r="E41" s="2">
        <f t="shared" si="3"/>
        <v>1133.9398073093478</v>
      </c>
      <c r="F41" s="6"/>
      <c r="G41" s="9">
        <f t="shared" si="6"/>
        <v>235733.3333333336</v>
      </c>
      <c r="H41" s="9">
        <f>IF(Tabela7[[#This Row],[Saldo kredytu]]&gt;0,$G$13/$G$8,0)</f>
        <v>866.66666666666663</v>
      </c>
      <c r="I41" s="9">
        <f t="shared" si="1"/>
        <v>442.00000000000051</v>
      </c>
      <c r="J41" s="10">
        <f t="shared" si="4"/>
        <v>1308.6666666666672</v>
      </c>
    </row>
    <row r="42" spans="1:10" x14ac:dyDescent="0.25">
      <c r="A42" s="8">
        <v>30</v>
      </c>
      <c r="B42" s="9">
        <f t="shared" si="5"/>
        <v>240752.7368946044</v>
      </c>
      <c r="C42" s="9">
        <f t="shared" si="2"/>
        <v>682.52842563196441</v>
      </c>
      <c r="D42" s="9">
        <f t="shared" si="0"/>
        <v>451.41138167738319</v>
      </c>
      <c r="E42" s="2">
        <f t="shared" si="3"/>
        <v>1133.9398073093475</v>
      </c>
      <c r="F42" s="6"/>
      <c r="G42" s="9">
        <f t="shared" si="6"/>
        <v>234866.66666666695</v>
      </c>
      <c r="H42" s="9">
        <f>IF(Tabela7[[#This Row],[Saldo kredytu]]&gt;0,$G$13/$G$8,0)</f>
        <v>866.66666666666663</v>
      </c>
      <c r="I42" s="9">
        <f t="shared" si="1"/>
        <v>440.37500000000051</v>
      </c>
      <c r="J42" s="10">
        <f t="shared" si="4"/>
        <v>1307.0416666666672</v>
      </c>
    </row>
    <row r="43" spans="1:10" x14ac:dyDescent="0.25">
      <c r="A43" s="8">
        <v>31</v>
      </c>
      <c r="B43" s="9">
        <f t="shared" si="5"/>
        <v>240070.20846897244</v>
      </c>
      <c r="C43" s="9">
        <f t="shared" si="2"/>
        <v>683.80816643002436</v>
      </c>
      <c r="D43" s="9">
        <f t="shared" si="0"/>
        <v>450.13164087932336</v>
      </c>
      <c r="E43" s="2">
        <f t="shared" si="3"/>
        <v>1133.9398073093478</v>
      </c>
      <c r="F43" s="6"/>
      <c r="G43" s="9">
        <f t="shared" si="6"/>
        <v>234000.00000000029</v>
      </c>
      <c r="H43" s="9">
        <f>IF(Tabela7[[#This Row],[Saldo kredytu]]&gt;0,$G$13/$G$8,0)</f>
        <v>866.66666666666663</v>
      </c>
      <c r="I43" s="9">
        <f t="shared" si="1"/>
        <v>438.75000000000051</v>
      </c>
      <c r="J43" s="10">
        <f t="shared" si="4"/>
        <v>1305.4166666666672</v>
      </c>
    </row>
    <row r="44" spans="1:10" x14ac:dyDescent="0.25">
      <c r="A44" s="8">
        <v>32</v>
      </c>
      <c r="B44" s="9">
        <f t="shared" si="5"/>
        <v>239386.40030254243</v>
      </c>
      <c r="C44" s="9">
        <f t="shared" si="2"/>
        <v>685.09030674208043</v>
      </c>
      <c r="D44" s="9">
        <f t="shared" si="0"/>
        <v>448.84950056726706</v>
      </c>
      <c r="E44" s="2">
        <f t="shared" si="3"/>
        <v>1133.9398073093475</v>
      </c>
      <c r="F44" s="6"/>
      <c r="G44" s="9">
        <f t="shared" si="6"/>
        <v>233133.33333333363</v>
      </c>
      <c r="H44" s="9">
        <f>IF(Tabela7[[#This Row],[Saldo kredytu]]&gt;0,$G$13/$G$8,0)</f>
        <v>866.66666666666663</v>
      </c>
      <c r="I44" s="9">
        <f t="shared" si="1"/>
        <v>437.12500000000051</v>
      </c>
      <c r="J44" s="10">
        <f t="shared" si="4"/>
        <v>1303.7916666666672</v>
      </c>
    </row>
    <row r="45" spans="1:10" x14ac:dyDescent="0.25">
      <c r="A45" s="8">
        <v>33</v>
      </c>
      <c r="B45" s="9">
        <f t="shared" si="5"/>
        <v>238701.30999580034</v>
      </c>
      <c r="C45" s="9">
        <f t="shared" si="2"/>
        <v>686.37485106722215</v>
      </c>
      <c r="D45" s="9">
        <f t="shared" si="0"/>
        <v>447.56495624212562</v>
      </c>
      <c r="E45" s="2">
        <f t="shared" si="3"/>
        <v>1133.9398073093478</v>
      </c>
      <c r="F45" s="6"/>
      <c r="G45" s="9">
        <f t="shared" si="6"/>
        <v>232266.66666666698</v>
      </c>
      <c r="H45" s="9">
        <f>IF(Tabela7[[#This Row],[Saldo kredytu]]&gt;0,$G$13/$G$8,0)</f>
        <v>866.66666666666663</v>
      </c>
      <c r="I45" s="9">
        <f t="shared" si="1"/>
        <v>435.50000000000051</v>
      </c>
      <c r="J45" s="10">
        <f t="shared" si="4"/>
        <v>1302.1666666666672</v>
      </c>
    </row>
    <row r="46" spans="1:10" x14ac:dyDescent="0.25">
      <c r="A46" s="8">
        <v>34</v>
      </c>
      <c r="B46" s="9">
        <f t="shared" si="5"/>
        <v>238014.93514473311</v>
      </c>
      <c r="C46" s="9">
        <f t="shared" si="2"/>
        <v>687.66180391297303</v>
      </c>
      <c r="D46" s="9">
        <f t="shared" si="0"/>
        <v>446.27800339637457</v>
      </c>
      <c r="E46" s="2">
        <f t="shared" si="3"/>
        <v>1133.9398073093475</v>
      </c>
      <c r="F46" s="6"/>
      <c r="G46" s="9">
        <f t="shared" si="6"/>
        <v>231400.00000000032</v>
      </c>
      <c r="H46" s="9">
        <f>IF(Tabela7[[#This Row],[Saldo kredytu]]&gt;0,$G$13/$G$8,0)</f>
        <v>866.66666666666663</v>
      </c>
      <c r="I46" s="9">
        <f t="shared" si="1"/>
        <v>433.87500000000063</v>
      </c>
      <c r="J46" s="10">
        <f t="shared" si="4"/>
        <v>1300.5416666666672</v>
      </c>
    </row>
    <row r="47" spans="1:10" x14ac:dyDescent="0.25">
      <c r="A47" s="8">
        <v>35</v>
      </c>
      <c r="B47" s="9">
        <f t="shared" si="5"/>
        <v>237327.27334082013</v>
      </c>
      <c r="C47" s="9">
        <f t="shared" si="2"/>
        <v>688.95116979530985</v>
      </c>
      <c r="D47" s="9">
        <f t="shared" si="0"/>
        <v>444.98863751403775</v>
      </c>
      <c r="E47" s="2">
        <f t="shared" si="3"/>
        <v>1133.9398073093475</v>
      </c>
      <c r="F47" s="6"/>
      <c r="G47" s="9">
        <f t="shared" si="6"/>
        <v>230533.33333333366</v>
      </c>
      <c r="H47" s="9">
        <f>IF(Tabela7[[#This Row],[Saldo kredytu]]&gt;0,$G$13/$G$8,0)</f>
        <v>866.66666666666663</v>
      </c>
      <c r="I47" s="9">
        <f t="shared" si="1"/>
        <v>432.25000000000063</v>
      </c>
      <c r="J47" s="10">
        <f t="shared" si="4"/>
        <v>1298.9166666666672</v>
      </c>
    </row>
    <row r="48" spans="1:10" x14ac:dyDescent="0.25">
      <c r="A48" s="8">
        <v>36</v>
      </c>
      <c r="B48" s="9">
        <f t="shared" si="5"/>
        <v>236638.32217102483</v>
      </c>
      <c r="C48" s="9">
        <f t="shared" si="2"/>
        <v>690.24295323867591</v>
      </c>
      <c r="D48" s="9">
        <f t="shared" si="0"/>
        <v>443.69685407067158</v>
      </c>
      <c r="E48" s="2">
        <f t="shared" si="3"/>
        <v>1133.9398073093475</v>
      </c>
      <c r="F48" s="6"/>
      <c r="G48" s="9">
        <f t="shared" si="6"/>
        <v>229666.66666666701</v>
      </c>
      <c r="H48" s="9">
        <f>IF(Tabela7[[#This Row],[Saldo kredytu]]&gt;0,$G$13/$G$8,0)</f>
        <v>866.66666666666663</v>
      </c>
      <c r="I48" s="9">
        <f t="shared" si="1"/>
        <v>430.62500000000063</v>
      </c>
      <c r="J48" s="10">
        <f t="shared" si="4"/>
        <v>1297.2916666666672</v>
      </c>
    </row>
    <row r="49" spans="1:10" x14ac:dyDescent="0.25">
      <c r="A49" s="8">
        <v>37</v>
      </c>
      <c r="B49" s="9">
        <f t="shared" si="5"/>
        <v>235948.07921778614</v>
      </c>
      <c r="C49" s="9">
        <f t="shared" si="2"/>
        <v>691.53715877599848</v>
      </c>
      <c r="D49" s="9">
        <f t="shared" si="0"/>
        <v>442.40264853334901</v>
      </c>
      <c r="E49" s="2">
        <f t="shared" si="3"/>
        <v>1133.9398073093475</v>
      </c>
      <c r="F49" s="6"/>
      <c r="G49" s="9">
        <f t="shared" si="6"/>
        <v>228800.00000000035</v>
      </c>
      <c r="H49" s="9">
        <f>IF(Tabela7[[#This Row],[Saldo kredytu]]&gt;0,$G$13/$G$8,0)</f>
        <v>866.66666666666663</v>
      </c>
      <c r="I49" s="9">
        <f t="shared" si="1"/>
        <v>429.00000000000063</v>
      </c>
      <c r="J49" s="10">
        <f t="shared" si="4"/>
        <v>1295.6666666666672</v>
      </c>
    </row>
    <row r="50" spans="1:10" x14ac:dyDescent="0.25">
      <c r="A50" s="8">
        <v>38</v>
      </c>
      <c r="B50" s="9">
        <f t="shared" si="5"/>
        <v>235256.54205901016</v>
      </c>
      <c r="C50" s="9">
        <f t="shared" si="2"/>
        <v>692.83379094870384</v>
      </c>
      <c r="D50" s="9">
        <f t="shared" si="0"/>
        <v>441.10601636064399</v>
      </c>
      <c r="E50" s="2">
        <f t="shared" si="3"/>
        <v>1133.9398073093478</v>
      </c>
      <c r="F50" s="6"/>
      <c r="G50" s="9">
        <f t="shared" si="6"/>
        <v>227933.33333333369</v>
      </c>
      <c r="H50" s="9">
        <f>IF(Tabela7[[#This Row],[Saldo kredytu]]&gt;0,$G$13/$G$8,0)</f>
        <v>866.66666666666663</v>
      </c>
      <c r="I50" s="9">
        <f t="shared" si="1"/>
        <v>427.37500000000068</v>
      </c>
      <c r="J50" s="10">
        <f t="shared" si="4"/>
        <v>1294.0416666666674</v>
      </c>
    </row>
    <row r="51" spans="1:10" x14ac:dyDescent="0.25">
      <c r="A51" s="8">
        <v>39</v>
      </c>
      <c r="B51" s="9">
        <f t="shared" si="5"/>
        <v>234563.70826806145</v>
      </c>
      <c r="C51" s="9">
        <f t="shared" si="2"/>
        <v>694.1328543067325</v>
      </c>
      <c r="D51" s="9">
        <f t="shared" si="0"/>
        <v>439.80695300261522</v>
      </c>
      <c r="E51" s="2">
        <f t="shared" si="3"/>
        <v>1133.9398073093478</v>
      </c>
      <c r="F51" s="6"/>
      <c r="G51" s="9">
        <f t="shared" si="6"/>
        <v>227066.66666666704</v>
      </c>
      <c r="H51" s="9">
        <f>IF(Tabela7[[#This Row],[Saldo kredytu]]&gt;0,$G$13/$G$8,0)</f>
        <v>866.66666666666663</v>
      </c>
      <c r="I51" s="9">
        <f t="shared" si="1"/>
        <v>425.75000000000068</v>
      </c>
      <c r="J51" s="10">
        <f t="shared" si="4"/>
        <v>1292.4166666666674</v>
      </c>
    </row>
    <row r="52" spans="1:10" x14ac:dyDescent="0.25">
      <c r="A52" s="8">
        <v>40</v>
      </c>
      <c r="B52" s="9">
        <f t="shared" si="5"/>
        <v>233869.57541375473</v>
      </c>
      <c r="C52" s="9">
        <f t="shared" si="2"/>
        <v>695.4343534085574</v>
      </c>
      <c r="D52" s="9">
        <f t="shared" si="0"/>
        <v>438.50545390079014</v>
      </c>
      <c r="E52" s="2">
        <f t="shared" si="3"/>
        <v>1133.9398073093475</v>
      </c>
      <c r="F52" s="6"/>
      <c r="G52" s="9">
        <f t="shared" si="6"/>
        <v>226200.00000000038</v>
      </c>
      <c r="H52" s="9">
        <f>IF(Tabela7[[#This Row],[Saldo kredytu]]&gt;0,$G$13/$G$8,0)</f>
        <v>866.66666666666663</v>
      </c>
      <c r="I52" s="9">
        <f t="shared" si="1"/>
        <v>424.12500000000068</v>
      </c>
      <c r="J52" s="10">
        <f t="shared" si="4"/>
        <v>1290.7916666666674</v>
      </c>
    </row>
    <row r="53" spans="1:10" x14ac:dyDescent="0.25">
      <c r="A53" s="8">
        <v>41</v>
      </c>
      <c r="B53" s="9">
        <f t="shared" si="5"/>
        <v>233174.14106034618</v>
      </c>
      <c r="C53" s="9">
        <f t="shared" si="2"/>
        <v>696.73829282119868</v>
      </c>
      <c r="D53" s="9">
        <f t="shared" si="0"/>
        <v>437.20151448814909</v>
      </c>
      <c r="E53" s="2">
        <f t="shared" si="3"/>
        <v>1133.9398073093478</v>
      </c>
      <c r="F53" s="6"/>
      <c r="G53" s="9">
        <f t="shared" si="6"/>
        <v>225333.33333333372</v>
      </c>
      <c r="H53" s="9">
        <f>IF(Tabela7[[#This Row],[Saldo kredytu]]&gt;0,$G$13/$G$8,0)</f>
        <v>866.66666666666663</v>
      </c>
      <c r="I53" s="9">
        <f t="shared" si="1"/>
        <v>422.50000000000068</v>
      </c>
      <c r="J53" s="10">
        <f t="shared" si="4"/>
        <v>1289.1666666666674</v>
      </c>
    </row>
    <row r="54" spans="1:10" x14ac:dyDescent="0.25">
      <c r="A54" s="8">
        <v>42</v>
      </c>
      <c r="B54" s="9">
        <f t="shared" si="5"/>
        <v>232477.402767525</v>
      </c>
      <c r="C54" s="9">
        <f t="shared" si="2"/>
        <v>698.04467712023848</v>
      </c>
      <c r="D54" s="9">
        <f t="shared" si="0"/>
        <v>435.89513018910935</v>
      </c>
      <c r="E54" s="2">
        <f t="shared" si="3"/>
        <v>1133.9398073093478</v>
      </c>
      <c r="F54" s="6"/>
      <c r="G54" s="9">
        <f t="shared" si="6"/>
        <v>224466.66666666706</v>
      </c>
      <c r="H54" s="9">
        <f>IF(Tabela7[[#This Row],[Saldo kredytu]]&gt;0,$G$13/$G$8,0)</f>
        <v>866.66666666666663</v>
      </c>
      <c r="I54" s="9">
        <f t="shared" si="1"/>
        <v>420.87500000000074</v>
      </c>
      <c r="J54" s="10">
        <f t="shared" si="4"/>
        <v>1287.5416666666674</v>
      </c>
    </row>
    <row r="55" spans="1:10" x14ac:dyDescent="0.25">
      <c r="A55" s="8">
        <v>43</v>
      </c>
      <c r="B55" s="9">
        <f t="shared" si="5"/>
        <v>231779.35809040477</v>
      </c>
      <c r="C55" s="9">
        <f t="shared" si="2"/>
        <v>699.35351088983884</v>
      </c>
      <c r="D55" s="9">
        <f t="shared" si="0"/>
        <v>434.58629641950893</v>
      </c>
      <c r="E55" s="2">
        <f t="shared" si="3"/>
        <v>1133.9398073093478</v>
      </c>
      <c r="F55" s="6"/>
      <c r="G55" s="9">
        <f t="shared" si="6"/>
        <v>223600.00000000041</v>
      </c>
      <c r="H55" s="9">
        <f>IF(Tabela7[[#This Row],[Saldo kredytu]]&gt;0,$G$13/$G$8,0)</f>
        <v>866.66666666666663</v>
      </c>
      <c r="I55" s="9">
        <f t="shared" si="1"/>
        <v>419.25000000000074</v>
      </c>
      <c r="J55" s="10">
        <f t="shared" si="4"/>
        <v>1285.9166666666674</v>
      </c>
    </row>
    <row r="56" spans="1:10" x14ac:dyDescent="0.25">
      <c r="A56" s="8">
        <v>44</v>
      </c>
      <c r="B56" s="9">
        <f t="shared" si="5"/>
        <v>231080.00457951493</v>
      </c>
      <c r="C56" s="9">
        <f t="shared" si="2"/>
        <v>700.6647987227575</v>
      </c>
      <c r="D56" s="9">
        <f t="shared" si="0"/>
        <v>433.2750085865905</v>
      </c>
      <c r="E56" s="2">
        <f t="shared" si="3"/>
        <v>1133.939807309348</v>
      </c>
      <c r="F56" s="6"/>
      <c r="G56" s="9">
        <f t="shared" si="6"/>
        <v>222733.33333333375</v>
      </c>
      <c r="H56" s="9">
        <f>IF(Tabela7[[#This Row],[Saldo kredytu]]&gt;0,$G$13/$G$8,0)</f>
        <v>866.66666666666663</v>
      </c>
      <c r="I56" s="9">
        <f t="shared" si="1"/>
        <v>417.62500000000074</v>
      </c>
      <c r="J56" s="10">
        <f t="shared" si="4"/>
        <v>1284.2916666666674</v>
      </c>
    </row>
    <row r="57" spans="1:10" x14ac:dyDescent="0.25">
      <c r="A57" s="8">
        <v>45</v>
      </c>
      <c r="B57" s="9">
        <f t="shared" si="5"/>
        <v>230379.33978079219</v>
      </c>
      <c r="C57" s="9">
        <f t="shared" si="2"/>
        <v>701.97854522036278</v>
      </c>
      <c r="D57" s="9">
        <f t="shared" si="0"/>
        <v>431.96126208898528</v>
      </c>
      <c r="E57" s="2">
        <f t="shared" si="3"/>
        <v>1133.939807309348</v>
      </c>
      <c r="F57" s="6"/>
      <c r="G57" s="9">
        <f t="shared" si="6"/>
        <v>221866.66666666709</v>
      </c>
      <c r="H57" s="9">
        <f>IF(Tabela7[[#This Row],[Saldo kredytu]]&gt;0,$G$13/$G$8,0)</f>
        <v>866.66666666666663</v>
      </c>
      <c r="I57" s="9">
        <f t="shared" si="1"/>
        <v>416.00000000000074</v>
      </c>
      <c r="J57" s="10">
        <f t="shared" si="4"/>
        <v>1282.6666666666674</v>
      </c>
    </row>
    <row r="58" spans="1:10" x14ac:dyDescent="0.25">
      <c r="A58" s="8">
        <v>46</v>
      </c>
      <c r="B58" s="9">
        <f t="shared" si="5"/>
        <v>229677.36123557182</v>
      </c>
      <c r="C58" s="9">
        <f t="shared" si="2"/>
        <v>703.29475499265095</v>
      </c>
      <c r="D58" s="9">
        <f t="shared" si="0"/>
        <v>430.6450523166971</v>
      </c>
      <c r="E58" s="2">
        <f t="shared" si="3"/>
        <v>1133.939807309348</v>
      </c>
      <c r="F58" s="6"/>
      <c r="G58" s="9">
        <f t="shared" si="6"/>
        <v>221000.00000000044</v>
      </c>
      <c r="H58" s="9">
        <f>IF(Tabela7[[#This Row],[Saldo kredytu]]&gt;0,$G$13/$G$8,0)</f>
        <v>866.66666666666663</v>
      </c>
      <c r="I58" s="9">
        <f t="shared" si="1"/>
        <v>414.37500000000085</v>
      </c>
      <c r="J58" s="10">
        <f t="shared" si="4"/>
        <v>1281.0416666666674</v>
      </c>
    </row>
    <row r="59" spans="1:10" x14ac:dyDescent="0.25">
      <c r="A59" s="8">
        <v>47</v>
      </c>
      <c r="B59" s="9">
        <f t="shared" si="5"/>
        <v>228974.06648057917</v>
      </c>
      <c r="C59" s="9">
        <f t="shared" si="2"/>
        <v>704.61343265826213</v>
      </c>
      <c r="D59" s="9">
        <f t="shared" si="0"/>
        <v>429.32637465108593</v>
      </c>
      <c r="E59" s="2">
        <f t="shared" si="3"/>
        <v>1133.939807309348</v>
      </c>
      <c r="F59" s="6"/>
      <c r="G59" s="9">
        <f t="shared" si="6"/>
        <v>220133.33333333378</v>
      </c>
      <c r="H59" s="9">
        <f>IF(Tabela7[[#This Row],[Saldo kredytu]]&gt;0,$G$13/$G$8,0)</f>
        <v>866.66666666666663</v>
      </c>
      <c r="I59" s="9">
        <f t="shared" si="1"/>
        <v>412.75000000000085</v>
      </c>
      <c r="J59" s="10">
        <f t="shared" si="4"/>
        <v>1279.4166666666674</v>
      </c>
    </row>
    <row r="60" spans="1:10" x14ac:dyDescent="0.25">
      <c r="A60" s="8">
        <v>48</v>
      </c>
      <c r="B60" s="9">
        <f t="shared" si="5"/>
        <v>228269.45304792092</v>
      </c>
      <c r="C60" s="9">
        <f t="shared" si="2"/>
        <v>705.93458284449616</v>
      </c>
      <c r="D60" s="9">
        <f t="shared" si="0"/>
        <v>428.00522446485166</v>
      </c>
      <c r="E60" s="2">
        <f t="shared" si="3"/>
        <v>1133.9398073093478</v>
      </c>
      <c r="F60" s="6"/>
      <c r="G60" s="9">
        <f t="shared" si="6"/>
        <v>219266.66666666712</v>
      </c>
      <c r="H60" s="9">
        <f>IF(Tabela7[[#This Row],[Saldo kredytu]]&gt;0,$G$13/$G$8,0)</f>
        <v>866.66666666666663</v>
      </c>
      <c r="I60" s="9">
        <f t="shared" si="1"/>
        <v>411.12500000000085</v>
      </c>
      <c r="J60" s="10">
        <f t="shared" si="4"/>
        <v>1277.7916666666674</v>
      </c>
    </row>
    <row r="61" spans="1:10" x14ac:dyDescent="0.25">
      <c r="A61" s="8">
        <v>49</v>
      </c>
      <c r="B61" s="9">
        <f t="shared" si="5"/>
        <v>227563.51846507643</v>
      </c>
      <c r="C61" s="9">
        <f t="shared" si="2"/>
        <v>707.2582101873295</v>
      </c>
      <c r="D61" s="9">
        <f t="shared" si="0"/>
        <v>426.68159712201827</v>
      </c>
      <c r="E61" s="2">
        <f t="shared" si="3"/>
        <v>1133.9398073093478</v>
      </c>
      <c r="F61" s="6"/>
      <c r="G61" s="9">
        <f t="shared" si="6"/>
        <v>218400.00000000047</v>
      </c>
      <c r="H61" s="9">
        <f>IF(Tabela7[[#This Row],[Saldo kredytu]]&gt;0,$G$13/$G$8,0)</f>
        <v>866.66666666666663</v>
      </c>
      <c r="I61" s="9">
        <f t="shared" si="1"/>
        <v>409.50000000000085</v>
      </c>
      <c r="J61" s="10">
        <f t="shared" si="4"/>
        <v>1276.1666666666674</v>
      </c>
    </row>
    <row r="62" spans="1:10" x14ac:dyDescent="0.25">
      <c r="A62" s="8">
        <v>50</v>
      </c>
      <c r="B62" s="9">
        <f t="shared" si="5"/>
        <v>226856.26025488909</v>
      </c>
      <c r="C62" s="9">
        <f t="shared" si="2"/>
        <v>708.58431933143106</v>
      </c>
      <c r="D62" s="9">
        <f t="shared" si="0"/>
        <v>425.35548797791699</v>
      </c>
      <c r="E62" s="2">
        <f t="shared" si="3"/>
        <v>1133.939807309348</v>
      </c>
      <c r="F62" s="6"/>
      <c r="G62" s="9">
        <f t="shared" si="6"/>
        <v>217533.33333333381</v>
      </c>
      <c r="H62" s="9">
        <f>IF(Tabela7[[#This Row],[Saldo kredytu]]&gt;0,$G$13/$G$8,0)</f>
        <v>866.66666666666663</v>
      </c>
      <c r="I62" s="9">
        <f t="shared" si="1"/>
        <v>407.87500000000091</v>
      </c>
      <c r="J62" s="10">
        <f t="shared" si="4"/>
        <v>1274.5416666666674</v>
      </c>
    </row>
    <row r="63" spans="1:10" x14ac:dyDescent="0.25">
      <c r="A63" s="8">
        <v>51</v>
      </c>
      <c r="B63" s="9">
        <f t="shared" si="5"/>
        <v>226147.67593555767</v>
      </c>
      <c r="C63" s="9">
        <f t="shared" si="2"/>
        <v>709.91291493017729</v>
      </c>
      <c r="D63" s="9">
        <f t="shared" si="0"/>
        <v>424.02689237917065</v>
      </c>
      <c r="E63" s="2">
        <f t="shared" si="3"/>
        <v>1133.939807309348</v>
      </c>
      <c r="F63" s="6"/>
      <c r="G63" s="9">
        <f t="shared" si="6"/>
        <v>216666.66666666715</v>
      </c>
      <c r="H63" s="9">
        <f>IF(Tabela7[[#This Row],[Saldo kredytu]]&gt;0,$G$13/$G$8,0)</f>
        <v>866.66666666666663</v>
      </c>
      <c r="I63" s="9">
        <f t="shared" si="1"/>
        <v>406.25000000000091</v>
      </c>
      <c r="J63" s="10">
        <f t="shared" si="4"/>
        <v>1272.9166666666674</v>
      </c>
    </row>
    <row r="64" spans="1:10" x14ac:dyDescent="0.25">
      <c r="A64" s="8">
        <v>52</v>
      </c>
      <c r="B64" s="9">
        <f t="shared" si="5"/>
        <v>225437.76302062749</v>
      </c>
      <c r="C64" s="9">
        <f t="shared" si="2"/>
        <v>711.24400164567146</v>
      </c>
      <c r="D64" s="9">
        <f t="shared" si="0"/>
        <v>422.69580566367654</v>
      </c>
      <c r="E64" s="2">
        <f t="shared" si="3"/>
        <v>1133.939807309348</v>
      </c>
      <c r="F64" s="6"/>
      <c r="G64" s="9">
        <f t="shared" si="6"/>
        <v>215800.00000000049</v>
      </c>
      <c r="H64" s="9">
        <f>IF(Tabela7[[#This Row],[Saldo kredytu]]&gt;0,$G$13/$G$8,0)</f>
        <v>866.66666666666663</v>
      </c>
      <c r="I64" s="9">
        <f t="shared" si="1"/>
        <v>404.62500000000091</v>
      </c>
      <c r="J64" s="10">
        <f t="shared" si="4"/>
        <v>1271.2916666666674</v>
      </c>
    </row>
    <row r="65" spans="1:10" x14ac:dyDescent="0.25">
      <c r="A65" s="8">
        <v>53</v>
      </c>
      <c r="B65" s="9">
        <f t="shared" si="5"/>
        <v>224726.51901898181</v>
      </c>
      <c r="C65" s="9">
        <f t="shared" si="2"/>
        <v>712.57758414875707</v>
      </c>
      <c r="D65" s="9">
        <f t="shared" si="0"/>
        <v>421.36222316059087</v>
      </c>
      <c r="E65" s="2">
        <f t="shared" si="3"/>
        <v>1133.939807309348</v>
      </c>
      <c r="F65" s="6"/>
      <c r="G65" s="9">
        <f t="shared" si="6"/>
        <v>214933.33333333384</v>
      </c>
      <c r="H65" s="9">
        <f>IF(Tabela7[[#This Row],[Saldo kredytu]]&gt;0,$G$13/$G$8,0)</f>
        <v>866.66666666666663</v>
      </c>
      <c r="I65" s="9">
        <f t="shared" si="1"/>
        <v>403.00000000000091</v>
      </c>
      <c r="J65" s="10">
        <f t="shared" si="4"/>
        <v>1269.6666666666674</v>
      </c>
    </row>
    <row r="66" spans="1:10" x14ac:dyDescent="0.25">
      <c r="A66" s="8">
        <v>54</v>
      </c>
      <c r="B66" s="9">
        <f t="shared" si="5"/>
        <v>224013.94143483305</v>
      </c>
      <c r="C66" s="9">
        <f t="shared" si="2"/>
        <v>713.91366711903606</v>
      </c>
      <c r="D66" s="9">
        <f t="shared" si="0"/>
        <v>420.02614019031193</v>
      </c>
      <c r="E66" s="2">
        <f t="shared" si="3"/>
        <v>1133.939807309348</v>
      </c>
      <c r="F66" s="6"/>
      <c r="G66" s="9">
        <f t="shared" si="6"/>
        <v>214066.66666666718</v>
      </c>
      <c r="H66" s="9">
        <f>IF(Tabela7[[#This Row],[Saldo kredytu]]&gt;0,$G$13/$G$8,0)</f>
        <v>866.66666666666663</v>
      </c>
      <c r="I66" s="9">
        <f t="shared" si="1"/>
        <v>401.37500000000097</v>
      </c>
      <c r="J66" s="10">
        <f t="shared" si="4"/>
        <v>1268.0416666666677</v>
      </c>
    </row>
    <row r="67" spans="1:10" x14ac:dyDescent="0.25">
      <c r="A67" s="8">
        <v>55</v>
      </c>
      <c r="B67" s="9">
        <f t="shared" si="5"/>
        <v>223300.027767714</v>
      </c>
      <c r="C67" s="9">
        <f t="shared" si="2"/>
        <v>715.25225524488405</v>
      </c>
      <c r="D67" s="9">
        <f t="shared" si="0"/>
        <v>418.68755206446372</v>
      </c>
      <c r="E67" s="2">
        <f t="shared" si="3"/>
        <v>1133.9398073093478</v>
      </c>
      <c r="F67" s="6"/>
      <c r="G67" s="9">
        <f t="shared" si="6"/>
        <v>213200.00000000052</v>
      </c>
      <c r="H67" s="9">
        <f>IF(Tabela7[[#This Row],[Saldo kredytu]]&gt;0,$G$13/$G$8,0)</f>
        <v>866.66666666666663</v>
      </c>
      <c r="I67" s="9">
        <f t="shared" si="1"/>
        <v>399.75000000000097</v>
      </c>
      <c r="J67" s="10">
        <f t="shared" si="4"/>
        <v>1266.4166666666677</v>
      </c>
    </row>
    <row r="68" spans="1:10" x14ac:dyDescent="0.25">
      <c r="A68" s="8">
        <v>56</v>
      </c>
      <c r="B68" s="9">
        <f t="shared" si="5"/>
        <v>222584.77551246912</v>
      </c>
      <c r="C68" s="9">
        <f t="shared" si="2"/>
        <v>716.59335322346828</v>
      </c>
      <c r="D68" s="9">
        <f t="shared" si="0"/>
        <v>417.34645408587954</v>
      </c>
      <c r="E68" s="2">
        <f t="shared" si="3"/>
        <v>1133.9398073093478</v>
      </c>
      <c r="F68" s="6"/>
      <c r="G68" s="9">
        <f t="shared" si="6"/>
        <v>212333.33333333387</v>
      </c>
      <c r="H68" s="9">
        <f>IF(Tabela7[[#This Row],[Saldo kredytu]]&gt;0,$G$13/$G$8,0)</f>
        <v>866.66666666666663</v>
      </c>
      <c r="I68" s="9">
        <f t="shared" si="1"/>
        <v>398.12500000000097</v>
      </c>
      <c r="J68" s="10">
        <f t="shared" si="4"/>
        <v>1264.7916666666677</v>
      </c>
    </row>
    <row r="69" spans="1:10" x14ac:dyDescent="0.25">
      <c r="A69" s="8">
        <v>57</v>
      </c>
      <c r="B69" s="9">
        <f t="shared" si="5"/>
        <v>221868.18215924565</v>
      </c>
      <c r="C69" s="9">
        <f t="shared" si="2"/>
        <v>717.93696576076218</v>
      </c>
      <c r="D69" s="9">
        <f t="shared" si="0"/>
        <v>416.00284154858559</v>
      </c>
      <c r="E69" s="2">
        <f t="shared" si="3"/>
        <v>1133.9398073093478</v>
      </c>
      <c r="F69" s="6"/>
      <c r="G69" s="9">
        <f t="shared" si="6"/>
        <v>211466.66666666721</v>
      </c>
      <c r="H69" s="9">
        <f>IF(Tabela7[[#This Row],[Saldo kredytu]]&gt;0,$G$13/$G$8,0)</f>
        <v>866.66666666666663</v>
      </c>
      <c r="I69" s="9">
        <f t="shared" si="1"/>
        <v>396.50000000000097</v>
      </c>
      <c r="J69" s="10">
        <f t="shared" si="4"/>
        <v>1263.1666666666677</v>
      </c>
    </row>
    <row r="70" spans="1:10" x14ac:dyDescent="0.25">
      <c r="A70" s="8">
        <v>58</v>
      </c>
      <c r="B70" s="9">
        <f t="shared" si="5"/>
        <v>221150.24519348488</v>
      </c>
      <c r="C70" s="9">
        <f t="shared" si="2"/>
        <v>719.28309757156353</v>
      </c>
      <c r="D70" s="9">
        <f t="shared" si="0"/>
        <v>414.65670973778418</v>
      </c>
      <c r="E70" s="2">
        <f t="shared" si="3"/>
        <v>1133.9398073093478</v>
      </c>
      <c r="F70" s="6"/>
      <c r="G70" s="9">
        <f t="shared" si="6"/>
        <v>210600.00000000055</v>
      </c>
      <c r="H70" s="9">
        <f>IF(Tabela7[[#This Row],[Saldo kredytu]]&gt;0,$G$13/$G$8,0)</f>
        <v>866.66666666666663</v>
      </c>
      <c r="I70" s="9">
        <f t="shared" si="1"/>
        <v>394.87500000000097</v>
      </c>
      <c r="J70" s="10">
        <f t="shared" si="4"/>
        <v>1261.5416666666677</v>
      </c>
    </row>
    <row r="71" spans="1:10" x14ac:dyDescent="0.25">
      <c r="A71" s="8">
        <v>59</v>
      </c>
      <c r="B71" s="9">
        <f t="shared" si="5"/>
        <v>220430.9620959133</v>
      </c>
      <c r="C71" s="9">
        <f t="shared" si="2"/>
        <v>720.6317533795102</v>
      </c>
      <c r="D71" s="9">
        <f t="shared" si="0"/>
        <v>413.3080539298374</v>
      </c>
      <c r="E71" s="2">
        <f t="shared" si="3"/>
        <v>1133.9398073093475</v>
      </c>
      <c r="F71" s="6"/>
      <c r="G71" s="9">
        <f t="shared" si="6"/>
        <v>209733.3333333339</v>
      </c>
      <c r="H71" s="9">
        <f>IF(Tabela7[[#This Row],[Saldo kredytu]]&gt;0,$G$13/$G$8,0)</f>
        <v>866.66666666666663</v>
      </c>
      <c r="I71" s="9">
        <f t="shared" si="1"/>
        <v>393.25000000000108</v>
      </c>
      <c r="J71" s="10">
        <f t="shared" si="4"/>
        <v>1259.9166666666677</v>
      </c>
    </row>
    <row r="72" spans="1:10" x14ac:dyDescent="0.25">
      <c r="A72" s="8">
        <v>60</v>
      </c>
      <c r="B72" s="9">
        <f t="shared" si="5"/>
        <v>219710.33034253379</v>
      </c>
      <c r="C72" s="9">
        <f t="shared" si="2"/>
        <v>721.98293791709693</v>
      </c>
      <c r="D72" s="9">
        <f t="shared" si="0"/>
        <v>411.95686939225084</v>
      </c>
      <c r="E72" s="2">
        <f t="shared" si="3"/>
        <v>1133.9398073093478</v>
      </c>
      <c r="F72" s="6"/>
      <c r="G72" s="9">
        <f t="shared" si="6"/>
        <v>208866.66666666724</v>
      </c>
      <c r="H72" s="9">
        <f>IF(Tabela7[[#This Row],[Saldo kredytu]]&gt;0,$G$13/$G$8,0)</f>
        <v>866.66666666666663</v>
      </c>
      <c r="I72" s="9">
        <f t="shared" si="1"/>
        <v>391.62500000000108</v>
      </c>
      <c r="J72" s="10">
        <f t="shared" si="4"/>
        <v>1258.2916666666677</v>
      </c>
    </row>
    <row r="73" spans="1:10" x14ac:dyDescent="0.25">
      <c r="A73" s="8">
        <v>61</v>
      </c>
      <c r="B73" s="9">
        <f t="shared" si="5"/>
        <v>218988.34740461671</v>
      </c>
      <c r="C73" s="9">
        <f t="shared" si="2"/>
        <v>723.3366559256915</v>
      </c>
      <c r="D73" s="9">
        <f t="shared" si="0"/>
        <v>410.60315138365632</v>
      </c>
      <c r="E73" s="2">
        <f t="shared" si="3"/>
        <v>1133.9398073093478</v>
      </c>
      <c r="F73" s="6"/>
      <c r="G73" s="9">
        <f t="shared" si="6"/>
        <v>208000.00000000058</v>
      </c>
      <c r="H73" s="9">
        <f>IF(Tabela7[[#This Row],[Saldo kredytu]]&gt;0,$G$13/$G$8,0)</f>
        <v>866.66666666666663</v>
      </c>
      <c r="I73" s="9">
        <f t="shared" si="1"/>
        <v>390.00000000000108</v>
      </c>
      <c r="J73" s="10">
        <f t="shared" si="4"/>
        <v>1256.6666666666677</v>
      </c>
    </row>
    <row r="74" spans="1:10" x14ac:dyDescent="0.25">
      <c r="A74" s="8">
        <v>62</v>
      </c>
      <c r="B74" s="9">
        <f t="shared" si="5"/>
        <v>218265.01074869101</v>
      </c>
      <c r="C74" s="9">
        <f t="shared" si="2"/>
        <v>724.69291215555222</v>
      </c>
      <c r="D74" s="9">
        <f t="shared" si="0"/>
        <v>409.24689515379561</v>
      </c>
      <c r="E74" s="2">
        <f t="shared" si="3"/>
        <v>1133.9398073093478</v>
      </c>
      <c r="F74" s="6"/>
      <c r="G74" s="9">
        <f t="shared" si="6"/>
        <v>207133.33333333393</v>
      </c>
      <c r="H74" s="9">
        <f>IF(Tabela7[[#This Row],[Saldo kredytu]]&gt;0,$G$13/$G$8,0)</f>
        <v>866.66666666666663</v>
      </c>
      <c r="I74" s="9">
        <f t="shared" si="1"/>
        <v>388.37500000000108</v>
      </c>
      <c r="J74" s="10">
        <f t="shared" si="4"/>
        <v>1255.0416666666677</v>
      </c>
    </row>
    <row r="75" spans="1:10" x14ac:dyDescent="0.25">
      <c r="A75" s="8">
        <v>63</v>
      </c>
      <c r="B75" s="9">
        <f t="shared" si="5"/>
        <v>217540.31783653545</v>
      </c>
      <c r="C75" s="9">
        <f t="shared" si="2"/>
        <v>726.05171136584386</v>
      </c>
      <c r="D75" s="9">
        <f t="shared" si="0"/>
        <v>407.88809594350397</v>
      </c>
      <c r="E75" s="2">
        <f t="shared" si="3"/>
        <v>1133.9398073093478</v>
      </c>
      <c r="F75" s="6"/>
      <c r="G75" s="9">
        <f t="shared" si="6"/>
        <v>206266.66666666727</v>
      </c>
      <c r="H75" s="9">
        <f>IF(Tabela7[[#This Row],[Saldo kredytu]]&gt;0,$G$13/$G$8,0)</f>
        <v>866.66666666666663</v>
      </c>
      <c r="I75" s="9">
        <f t="shared" si="1"/>
        <v>386.75000000000114</v>
      </c>
      <c r="J75" s="10">
        <f t="shared" si="4"/>
        <v>1253.4166666666679</v>
      </c>
    </row>
    <row r="76" spans="1:10" x14ac:dyDescent="0.25">
      <c r="A76" s="8">
        <v>64</v>
      </c>
      <c r="B76" s="9">
        <f t="shared" si="5"/>
        <v>216814.26612516961</v>
      </c>
      <c r="C76" s="9">
        <f t="shared" si="2"/>
        <v>727.41305832465446</v>
      </c>
      <c r="D76" s="9">
        <f t="shared" si="0"/>
        <v>406.52674898469303</v>
      </c>
      <c r="E76" s="2">
        <f t="shared" si="3"/>
        <v>1133.9398073093475</v>
      </c>
      <c r="F76" s="6"/>
      <c r="G76" s="9">
        <f t="shared" si="6"/>
        <v>205400.00000000061</v>
      </c>
      <c r="H76" s="9">
        <f>IF(Tabela7[[#This Row],[Saldo kredytu]]&gt;0,$G$13/$G$8,0)</f>
        <v>866.66666666666663</v>
      </c>
      <c r="I76" s="9">
        <f t="shared" si="1"/>
        <v>385.12500000000114</v>
      </c>
      <c r="J76" s="10">
        <f t="shared" si="4"/>
        <v>1251.7916666666679</v>
      </c>
    </row>
    <row r="77" spans="1:10" x14ac:dyDescent="0.25">
      <c r="A77" s="8">
        <v>65</v>
      </c>
      <c r="B77" s="9">
        <f t="shared" si="5"/>
        <v>216086.85306684495</v>
      </c>
      <c r="C77" s="9">
        <f t="shared" si="2"/>
        <v>728.77695780901354</v>
      </c>
      <c r="D77" s="9">
        <f t="shared" ref="D77:D140" si="7">B77*$D$8/12</f>
        <v>405.16284950033429</v>
      </c>
      <c r="E77" s="2">
        <f t="shared" si="3"/>
        <v>1133.9398073093478</v>
      </c>
      <c r="F77" s="6"/>
      <c r="G77" s="9">
        <f t="shared" si="6"/>
        <v>204533.33333333395</v>
      </c>
      <c r="H77" s="9">
        <f>IF(Tabela7[[#This Row],[Saldo kredytu]]&gt;0,$G$13/$G$8,0)</f>
        <v>866.66666666666663</v>
      </c>
      <c r="I77" s="9">
        <f t="shared" ref="I77:I140" si="8">G77*$D$8/12</f>
        <v>383.50000000000114</v>
      </c>
      <c r="J77" s="10">
        <f t="shared" si="4"/>
        <v>1250.1666666666679</v>
      </c>
    </row>
    <row r="78" spans="1:10" x14ac:dyDescent="0.25">
      <c r="A78" s="8">
        <v>66</v>
      </c>
      <c r="B78" s="9">
        <f t="shared" si="5"/>
        <v>215358.07610903593</v>
      </c>
      <c r="C78" s="9">
        <f t="shared" ref="C78:C141" si="9">E78-D78</f>
        <v>730.1434146049055</v>
      </c>
      <c r="D78" s="9">
        <f t="shared" si="7"/>
        <v>403.79639270444233</v>
      </c>
      <c r="E78" s="2">
        <f t="shared" ref="E78:E141" si="10">IFERROR(-PMT($D$8/12,($E$8-A77),B78),0)</f>
        <v>1133.9398073093478</v>
      </c>
      <c r="F78" s="6"/>
      <c r="G78" s="9">
        <f t="shared" si="6"/>
        <v>203666.6666666673</v>
      </c>
      <c r="H78" s="9">
        <f>IF(Tabela7[[#This Row],[Saldo kredytu]]&gt;0,$G$13/$G$8,0)</f>
        <v>866.66666666666663</v>
      </c>
      <c r="I78" s="9">
        <f t="shared" si="8"/>
        <v>381.87500000000114</v>
      </c>
      <c r="J78" s="10">
        <f t="shared" ref="J78:J141" si="11">H78+I78</f>
        <v>1248.5416666666679</v>
      </c>
    </row>
    <row r="79" spans="1:10" x14ac:dyDescent="0.25">
      <c r="A79" s="8">
        <v>67</v>
      </c>
      <c r="B79" s="9">
        <f t="shared" ref="B79:B142" si="12">B78-C78</f>
        <v>214627.93269443102</v>
      </c>
      <c r="C79" s="9">
        <f t="shared" si="9"/>
        <v>731.51243350728964</v>
      </c>
      <c r="D79" s="9">
        <f t="shared" si="7"/>
        <v>402.42737380205813</v>
      </c>
      <c r="E79" s="2">
        <f t="shared" si="10"/>
        <v>1133.9398073093478</v>
      </c>
      <c r="F79" s="6"/>
      <c r="G79" s="9">
        <f t="shared" ref="G79:G142" si="13">IF((G78-H78)&gt;0,(G78-H78),0)</f>
        <v>202800.00000000064</v>
      </c>
      <c r="H79" s="9">
        <f>IF(Tabela7[[#This Row],[Saldo kredytu]]&gt;0,$G$13/$G$8,0)</f>
        <v>866.66666666666663</v>
      </c>
      <c r="I79" s="9">
        <f t="shared" si="8"/>
        <v>380.25000000000119</v>
      </c>
      <c r="J79" s="10">
        <f t="shared" si="11"/>
        <v>1246.9166666666679</v>
      </c>
    </row>
    <row r="80" spans="1:10" x14ac:dyDescent="0.25">
      <c r="A80" s="8">
        <v>68</v>
      </c>
      <c r="B80" s="9">
        <f t="shared" si="12"/>
        <v>213896.42026092374</v>
      </c>
      <c r="C80" s="9">
        <f t="shared" si="9"/>
        <v>732.88401932011584</v>
      </c>
      <c r="D80" s="9">
        <f t="shared" si="7"/>
        <v>401.05578798923199</v>
      </c>
      <c r="E80" s="2">
        <f t="shared" si="10"/>
        <v>1133.9398073093478</v>
      </c>
      <c r="F80" s="6"/>
      <c r="G80" s="9">
        <f t="shared" si="13"/>
        <v>201933.33333333398</v>
      </c>
      <c r="H80" s="9">
        <f>IF(Tabela7[[#This Row],[Saldo kredytu]]&gt;0,$G$13/$G$8,0)</f>
        <v>866.66666666666663</v>
      </c>
      <c r="I80" s="9">
        <f t="shared" si="8"/>
        <v>378.62500000000119</v>
      </c>
      <c r="J80" s="10">
        <f t="shared" si="11"/>
        <v>1245.2916666666679</v>
      </c>
    </row>
    <row r="81" spans="1:10" x14ac:dyDescent="0.25">
      <c r="A81" s="8">
        <v>69</v>
      </c>
      <c r="B81" s="9">
        <f t="shared" si="12"/>
        <v>213163.53624160364</v>
      </c>
      <c r="C81" s="9">
        <f t="shared" si="9"/>
        <v>734.25817685634092</v>
      </c>
      <c r="D81" s="9">
        <f t="shared" si="7"/>
        <v>399.68163045300679</v>
      </c>
      <c r="E81" s="2">
        <f t="shared" si="10"/>
        <v>1133.9398073093478</v>
      </c>
      <c r="F81" s="6"/>
      <c r="G81" s="9">
        <f t="shared" si="13"/>
        <v>201066.66666666733</v>
      </c>
      <c r="H81" s="9">
        <f>IF(Tabela7[[#This Row],[Saldo kredytu]]&gt;0,$G$13/$G$8,0)</f>
        <v>866.66666666666663</v>
      </c>
      <c r="I81" s="9">
        <f t="shared" si="8"/>
        <v>377.00000000000119</v>
      </c>
      <c r="J81" s="10">
        <f t="shared" si="11"/>
        <v>1243.6666666666679</v>
      </c>
    </row>
    <row r="82" spans="1:10" x14ac:dyDescent="0.25">
      <c r="A82" s="8">
        <v>70</v>
      </c>
      <c r="B82" s="9">
        <f t="shared" si="12"/>
        <v>212429.27806474728</v>
      </c>
      <c r="C82" s="9">
        <f t="shared" si="9"/>
        <v>735.63491093794664</v>
      </c>
      <c r="D82" s="9">
        <f t="shared" si="7"/>
        <v>398.30489637140113</v>
      </c>
      <c r="E82" s="2">
        <f t="shared" si="10"/>
        <v>1133.9398073093478</v>
      </c>
      <c r="F82" s="6"/>
      <c r="G82" s="9">
        <f t="shared" si="13"/>
        <v>200200.00000000067</v>
      </c>
      <c r="H82" s="9">
        <f>IF(Tabela7[[#This Row],[Saldo kredytu]]&gt;0,$G$13/$G$8,0)</f>
        <v>866.66666666666663</v>
      </c>
      <c r="I82" s="9">
        <f t="shared" si="8"/>
        <v>375.37500000000119</v>
      </c>
      <c r="J82" s="10">
        <f t="shared" si="11"/>
        <v>1242.0416666666679</v>
      </c>
    </row>
    <row r="83" spans="1:10" x14ac:dyDescent="0.25">
      <c r="A83" s="8">
        <v>71</v>
      </c>
      <c r="B83" s="9">
        <f t="shared" si="12"/>
        <v>211693.64315380933</v>
      </c>
      <c r="C83" s="9">
        <f t="shared" si="9"/>
        <v>737.01422639595535</v>
      </c>
      <c r="D83" s="9">
        <f t="shared" si="7"/>
        <v>396.92558091339248</v>
      </c>
      <c r="E83" s="2">
        <f t="shared" si="10"/>
        <v>1133.9398073093478</v>
      </c>
      <c r="F83" s="6"/>
      <c r="G83" s="9">
        <f t="shared" si="13"/>
        <v>199333.33333333401</v>
      </c>
      <c r="H83" s="9">
        <f>IF(Tabela7[[#This Row],[Saldo kredytu]]&gt;0,$G$13/$G$8,0)</f>
        <v>866.66666666666663</v>
      </c>
      <c r="I83" s="9">
        <f t="shared" si="8"/>
        <v>373.75000000000131</v>
      </c>
      <c r="J83" s="10">
        <f t="shared" si="11"/>
        <v>1240.4166666666679</v>
      </c>
    </row>
    <row r="84" spans="1:10" x14ac:dyDescent="0.25">
      <c r="A84" s="8">
        <v>72</v>
      </c>
      <c r="B84" s="9">
        <f t="shared" si="12"/>
        <v>210956.62892741337</v>
      </c>
      <c r="C84" s="9">
        <f t="shared" si="9"/>
        <v>738.39612807044773</v>
      </c>
      <c r="D84" s="9">
        <f t="shared" si="7"/>
        <v>395.54367923890004</v>
      </c>
      <c r="E84" s="2">
        <f t="shared" si="10"/>
        <v>1133.9398073093478</v>
      </c>
      <c r="F84" s="6"/>
      <c r="G84" s="9">
        <f t="shared" si="13"/>
        <v>198466.66666666736</v>
      </c>
      <c r="H84" s="9">
        <f>IF(Tabela7[[#This Row],[Saldo kredytu]]&gt;0,$G$13/$G$8,0)</f>
        <v>866.66666666666663</v>
      </c>
      <c r="I84" s="9">
        <f t="shared" si="8"/>
        <v>372.12500000000131</v>
      </c>
      <c r="J84" s="10">
        <f t="shared" si="11"/>
        <v>1238.7916666666679</v>
      </c>
    </row>
    <row r="85" spans="1:10" x14ac:dyDescent="0.25">
      <c r="A85" s="8">
        <v>73</v>
      </c>
      <c r="B85" s="9">
        <f t="shared" si="12"/>
        <v>210218.23279934292</v>
      </c>
      <c r="C85" s="9">
        <f t="shared" si="9"/>
        <v>739.78062081057965</v>
      </c>
      <c r="D85" s="9">
        <f t="shared" si="7"/>
        <v>394.15918649876795</v>
      </c>
      <c r="E85" s="2">
        <f t="shared" si="10"/>
        <v>1133.9398073093475</v>
      </c>
      <c r="F85" s="6"/>
      <c r="G85" s="9">
        <f t="shared" si="13"/>
        <v>197600.0000000007</v>
      </c>
      <c r="H85" s="9">
        <f>IF(Tabela7[[#This Row],[Saldo kredytu]]&gt;0,$G$13/$G$8,0)</f>
        <v>866.66666666666663</v>
      </c>
      <c r="I85" s="9">
        <f t="shared" si="8"/>
        <v>370.50000000000131</v>
      </c>
      <c r="J85" s="10">
        <f t="shared" si="11"/>
        <v>1237.1666666666679</v>
      </c>
    </row>
    <row r="86" spans="1:10" x14ac:dyDescent="0.25">
      <c r="A86" s="8">
        <v>74</v>
      </c>
      <c r="B86" s="9">
        <f t="shared" si="12"/>
        <v>209478.45217853234</v>
      </c>
      <c r="C86" s="9">
        <f t="shared" si="9"/>
        <v>741.16770947459941</v>
      </c>
      <c r="D86" s="9">
        <f t="shared" si="7"/>
        <v>392.77209783474814</v>
      </c>
      <c r="E86" s="2">
        <f t="shared" si="10"/>
        <v>1133.9398073093475</v>
      </c>
      <c r="F86" s="6"/>
      <c r="G86" s="9">
        <f t="shared" si="13"/>
        <v>196733.33333333404</v>
      </c>
      <c r="H86" s="9">
        <f>IF(Tabela7[[#This Row],[Saldo kredytu]]&gt;0,$G$13/$G$8,0)</f>
        <v>866.66666666666663</v>
      </c>
      <c r="I86" s="9">
        <f t="shared" si="8"/>
        <v>368.87500000000131</v>
      </c>
      <c r="J86" s="10">
        <f t="shared" si="11"/>
        <v>1235.5416666666679</v>
      </c>
    </row>
    <row r="87" spans="1:10" x14ac:dyDescent="0.25">
      <c r="A87" s="8">
        <v>75</v>
      </c>
      <c r="B87" s="9">
        <f t="shared" si="12"/>
        <v>208737.28446905775</v>
      </c>
      <c r="C87" s="9">
        <f t="shared" si="9"/>
        <v>742.55739892986458</v>
      </c>
      <c r="D87" s="9">
        <f t="shared" si="7"/>
        <v>391.38240837948325</v>
      </c>
      <c r="E87" s="2">
        <f t="shared" si="10"/>
        <v>1133.9398073093478</v>
      </c>
      <c r="F87" s="6"/>
      <c r="G87" s="9">
        <f t="shared" si="13"/>
        <v>195866.66666666738</v>
      </c>
      <c r="H87" s="9">
        <f>IF(Tabela7[[#This Row],[Saldo kredytu]]&gt;0,$G$13/$G$8,0)</f>
        <v>866.66666666666663</v>
      </c>
      <c r="I87" s="9">
        <f t="shared" si="8"/>
        <v>367.25000000000136</v>
      </c>
      <c r="J87" s="10">
        <f t="shared" si="11"/>
        <v>1233.9166666666679</v>
      </c>
    </row>
    <row r="88" spans="1:10" x14ac:dyDescent="0.25">
      <c r="A88" s="8">
        <v>76</v>
      </c>
      <c r="B88" s="9">
        <f t="shared" si="12"/>
        <v>207994.72707012788</v>
      </c>
      <c r="C88" s="9">
        <f t="shared" si="9"/>
        <v>743.94969405285769</v>
      </c>
      <c r="D88" s="9">
        <f t="shared" si="7"/>
        <v>389.99011325648979</v>
      </c>
      <c r="E88" s="2">
        <f t="shared" si="10"/>
        <v>1133.9398073093475</v>
      </c>
      <c r="F88" s="6"/>
      <c r="G88" s="9">
        <f t="shared" si="13"/>
        <v>195000.00000000073</v>
      </c>
      <c r="H88" s="9">
        <f>IF(Tabela7[[#This Row],[Saldo kredytu]]&gt;0,$G$13/$G$8,0)</f>
        <v>866.66666666666663</v>
      </c>
      <c r="I88" s="9">
        <f t="shared" si="8"/>
        <v>365.62500000000136</v>
      </c>
      <c r="J88" s="10">
        <f t="shared" si="11"/>
        <v>1232.2916666666679</v>
      </c>
    </row>
    <row r="89" spans="1:10" x14ac:dyDescent="0.25">
      <c r="A89" s="8">
        <v>77</v>
      </c>
      <c r="B89" s="9">
        <f t="shared" si="12"/>
        <v>207250.77737607501</v>
      </c>
      <c r="C89" s="9">
        <f t="shared" si="9"/>
        <v>745.34459972920718</v>
      </c>
      <c r="D89" s="9">
        <f t="shared" si="7"/>
        <v>388.59520758014065</v>
      </c>
      <c r="E89" s="2">
        <f t="shared" si="10"/>
        <v>1133.9398073093478</v>
      </c>
      <c r="F89" s="6"/>
      <c r="G89" s="9">
        <f t="shared" si="13"/>
        <v>194133.33333333407</v>
      </c>
      <c r="H89" s="9">
        <f>IF(Tabela7[[#This Row],[Saldo kredytu]]&gt;0,$G$13/$G$8,0)</f>
        <v>866.66666666666663</v>
      </c>
      <c r="I89" s="9">
        <f t="shared" si="8"/>
        <v>364.00000000000136</v>
      </c>
      <c r="J89" s="10">
        <f t="shared" si="11"/>
        <v>1230.6666666666679</v>
      </c>
    </row>
    <row r="90" spans="1:10" x14ac:dyDescent="0.25">
      <c r="A90" s="8">
        <v>78</v>
      </c>
      <c r="B90" s="9">
        <f t="shared" si="12"/>
        <v>206505.43277634581</v>
      </c>
      <c r="C90" s="9">
        <f t="shared" si="9"/>
        <v>746.74212085369936</v>
      </c>
      <c r="D90" s="9">
        <f t="shared" si="7"/>
        <v>387.19768645564841</v>
      </c>
      <c r="E90" s="2">
        <f t="shared" si="10"/>
        <v>1133.9398073093478</v>
      </c>
      <c r="F90" s="6"/>
      <c r="G90" s="9">
        <f t="shared" si="13"/>
        <v>193266.66666666741</v>
      </c>
      <c r="H90" s="9">
        <f>IF(Tabela7[[#This Row],[Saldo kredytu]]&gt;0,$G$13/$G$8,0)</f>
        <v>866.66666666666663</v>
      </c>
      <c r="I90" s="9">
        <f t="shared" si="8"/>
        <v>362.37500000000136</v>
      </c>
      <c r="J90" s="10">
        <f t="shared" si="11"/>
        <v>1229.0416666666679</v>
      </c>
    </row>
    <row r="91" spans="1:10" x14ac:dyDescent="0.25">
      <c r="A91" s="8">
        <v>79</v>
      </c>
      <c r="B91" s="9">
        <f t="shared" si="12"/>
        <v>205758.6906554921</v>
      </c>
      <c r="C91" s="9">
        <f t="shared" si="9"/>
        <v>748.1422623302999</v>
      </c>
      <c r="D91" s="9">
        <f t="shared" si="7"/>
        <v>385.79754497904764</v>
      </c>
      <c r="E91" s="2">
        <f t="shared" si="10"/>
        <v>1133.9398073093475</v>
      </c>
      <c r="F91" s="6"/>
      <c r="G91" s="9">
        <f t="shared" si="13"/>
        <v>192400.00000000076</v>
      </c>
      <c r="H91" s="9">
        <f>IF(Tabela7[[#This Row],[Saldo kredytu]]&gt;0,$G$13/$G$8,0)</f>
        <v>866.66666666666663</v>
      </c>
      <c r="I91" s="9">
        <f t="shared" si="8"/>
        <v>360.75000000000142</v>
      </c>
      <c r="J91" s="10">
        <f t="shared" si="11"/>
        <v>1227.4166666666681</v>
      </c>
    </row>
    <row r="92" spans="1:10" x14ac:dyDescent="0.25">
      <c r="A92" s="8">
        <v>80</v>
      </c>
      <c r="B92" s="9">
        <f t="shared" si="12"/>
        <v>205010.54839316179</v>
      </c>
      <c r="C92" s="9">
        <f t="shared" si="9"/>
        <v>749.54502907216897</v>
      </c>
      <c r="D92" s="9">
        <f t="shared" si="7"/>
        <v>384.39477823717834</v>
      </c>
      <c r="E92" s="2">
        <f t="shared" si="10"/>
        <v>1133.9398073093473</v>
      </c>
      <c r="F92" s="6"/>
      <c r="G92" s="9">
        <f t="shared" si="13"/>
        <v>191533.3333333341</v>
      </c>
      <c r="H92" s="9">
        <f>IF(Tabela7[[#This Row],[Saldo kredytu]]&gt;0,$G$13/$G$8,0)</f>
        <v>866.66666666666663</v>
      </c>
      <c r="I92" s="9">
        <f t="shared" si="8"/>
        <v>359.12500000000142</v>
      </c>
      <c r="J92" s="10">
        <f t="shared" si="11"/>
        <v>1225.7916666666681</v>
      </c>
    </row>
    <row r="93" spans="1:10" x14ac:dyDescent="0.25">
      <c r="A93" s="8">
        <v>81</v>
      </c>
      <c r="B93" s="9">
        <f t="shared" si="12"/>
        <v>204261.00336408961</v>
      </c>
      <c r="C93" s="9">
        <f t="shared" si="9"/>
        <v>750.95042600167949</v>
      </c>
      <c r="D93" s="9">
        <f t="shared" si="7"/>
        <v>382.989381307668</v>
      </c>
      <c r="E93" s="2">
        <f t="shared" si="10"/>
        <v>1133.9398073093475</v>
      </c>
      <c r="F93" s="6"/>
      <c r="G93" s="9">
        <f t="shared" si="13"/>
        <v>190666.66666666744</v>
      </c>
      <c r="H93" s="9">
        <f>IF(Tabela7[[#This Row],[Saldo kredytu]]&gt;0,$G$13/$G$8,0)</f>
        <v>866.66666666666663</v>
      </c>
      <c r="I93" s="9">
        <f t="shared" si="8"/>
        <v>357.50000000000142</v>
      </c>
      <c r="J93" s="10">
        <f t="shared" si="11"/>
        <v>1224.1666666666681</v>
      </c>
    </row>
    <row r="94" spans="1:10" x14ac:dyDescent="0.25">
      <c r="A94" s="8">
        <v>82</v>
      </c>
      <c r="B94" s="9">
        <f t="shared" si="12"/>
        <v>203510.05293808793</v>
      </c>
      <c r="C94" s="9">
        <f t="shared" si="9"/>
        <v>752.35845805043277</v>
      </c>
      <c r="D94" s="9">
        <f t="shared" si="7"/>
        <v>381.58134925891483</v>
      </c>
      <c r="E94" s="2">
        <f t="shared" si="10"/>
        <v>1133.9398073093475</v>
      </c>
      <c r="F94" s="6"/>
      <c r="G94" s="9">
        <f t="shared" si="13"/>
        <v>189800.00000000079</v>
      </c>
      <c r="H94" s="9">
        <f>IF(Tabela7[[#This Row],[Saldo kredytu]]&gt;0,$G$13/$G$8,0)</f>
        <v>866.66666666666663</v>
      </c>
      <c r="I94" s="9">
        <f t="shared" si="8"/>
        <v>355.87500000000142</v>
      </c>
      <c r="J94" s="10">
        <f t="shared" si="11"/>
        <v>1222.5416666666681</v>
      </c>
    </row>
    <row r="95" spans="1:10" x14ac:dyDescent="0.25">
      <c r="A95" s="8">
        <v>83</v>
      </c>
      <c r="B95" s="9">
        <f t="shared" si="12"/>
        <v>202757.69448003749</v>
      </c>
      <c r="C95" s="9">
        <f t="shared" si="9"/>
        <v>753.76913015927698</v>
      </c>
      <c r="D95" s="9">
        <f t="shared" si="7"/>
        <v>380.17067715007028</v>
      </c>
      <c r="E95" s="2">
        <f t="shared" si="10"/>
        <v>1133.9398073093473</v>
      </c>
      <c r="F95" s="6"/>
      <c r="G95" s="9">
        <f t="shared" si="13"/>
        <v>188933.33333333413</v>
      </c>
      <c r="H95" s="9">
        <f>IF(Tabela7[[#This Row],[Saldo kredytu]]&gt;0,$G$13/$G$8,0)</f>
        <v>866.66666666666663</v>
      </c>
      <c r="I95" s="9">
        <f t="shared" si="8"/>
        <v>354.25000000000153</v>
      </c>
      <c r="J95" s="10">
        <f t="shared" si="11"/>
        <v>1220.9166666666681</v>
      </c>
    </row>
    <row r="96" spans="1:10" x14ac:dyDescent="0.25">
      <c r="A96" s="8">
        <v>84</v>
      </c>
      <c r="B96" s="9">
        <f t="shared" si="12"/>
        <v>202003.92534987821</v>
      </c>
      <c r="C96" s="9">
        <f t="shared" si="9"/>
        <v>755.18244727832575</v>
      </c>
      <c r="D96" s="9">
        <f t="shared" si="7"/>
        <v>378.75736003102162</v>
      </c>
      <c r="E96" s="2">
        <f t="shared" si="10"/>
        <v>1133.9398073093473</v>
      </c>
      <c r="F96" s="6"/>
      <c r="G96" s="9">
        <f t="shared" si="13"/>
        <v>188066.66666666747</v>
      </c>
      <c r="H96" s="9">
        <f>IF(Tabela7[[#This Row],[Saldo kredytu]]&gt;0,$G$13/$G$8,0)</f>
        <v>866.66666666666663</v>
      </c>
      <c r="I96" s="9">
        <f t="shared" si="8"/>
        <v>352.62500000000153</v>
      </c>
      <c r="J96" s="10">
        <f t="shared" si="11"/>
        <v>1219.2916666666681</v>
      </c>
    </row>
    <row r="97" spans="1:10" x14ac:dyDescent="0.25">
      <c r="A97" s="8">
        <v>85</v>
      </c>
      <c r="B97" s="9">
        <f t="shared" si="12"/>
        <v>201248.74290259989</v>
      </c>
      <c r="C97" s="9">
        <f t="shared" si="9"/>
        <v>756.59841436697275</v>
      </c>
      <c r="D97" s="9">
        <f t="shared" si="7"/>
        <v>377.3413929423748</v>
      </c>
      <c r="E97" s="2">
        <f t="shared" si="10"/>
        <v>1133.9398073093475</v>
      </c>
      <c r="F97" s="6"/>
      <c r="G97" s="9">
        <f t="shared" si="13"/>
        <v>187200.00000000081</v>
      </c>
      <c r="H97" s="9">
        <f>IF(Tabela7[[#This Row],[Saldo kredytu]]&gt;0,$G$13/$G$8,0)</f>
        <v>866.66666666666663</v>
      </c>
      <c r="I97" s="9">
        <f t="shared" si="8"/>
        <v>351.00000000000153</v>
      </c>
      <c r="J97" s="10">
        <f t="shared" si="11"/>
        <v>1217.6666666666681</v>
      </c>
    </row>
    <row r="98" spans="1:10" x14ac:dyDescent="0.25">
      <c r="A98" s="8">
        <v>86</v>
      </c>
      <c r="B98" s="9">
        <f t="shared" si="12"/>
        <v>200492.14448823291</v>
      </c>
      <c r="C98" s="9">
        <f t="shared" si="9"/>
        <v>758.01703639391076</v>
      </c>
      <c r="D98" s="9">
        <f t="shared" si="7"/>
        <v>375.92277091543673</v>
      </c>
      <c r="E98" s="2">
        <f t="shared" si="10"/>
        <v>1133.9398073093475</v>
      </c>
      <c r="F98" s="6"/>
      <c r="G98" s="9">
        <f t="shared" si="13"/>
        <v>186333.33333333416</v>
      </c>
      <c r="H98" s="9">
        <f>IF(Tabela7[[#This Row],[Saldo kredytu]]&gt;0,$G$13/$G$8,0)</f>
        <v>866.66666666666663</v>
      </c>
      <c r="I98" s="9">
        <f t="shared" si="8"/>
        <v>349.37500000000153</v>
      </c>
      <c r="J98" s="10">
        <f t="shared" si="11"/>
        <v>1216.0416666666681</v>
      </c>
    </row>
    <row r="99" spans="1:10" x14ac:dyDescent="0.25">
      <c r="A99" s="8">
        <v>87</v>
      </c>
      <c r="B99" s="9">
        <f t="shared" si="12"/>
        <v>199734.12745183898</v>
      </c>
      <c r="C99" s="9">
        <f t="shared" si="9"/>
        <v>759.43831833714898</v>
      </c>
      <c r="D99" s="9">
        <f t="shared" si="7"/>
        <v>374.5014889721981</v>
      </c>
      <c r="E99" s="2">
        <f t="shared" si="10"/>
        <v>1133.9398073093471</v>
      </c>
      <c r="F99" s="6"/>
      <c r="G99" s="9">
        <f t="shared" si="13"/>
        <v>185466.6666666675</v>
      </c>
      <c r="H99" s="9">
        <f>IF(Tabela7[[#This Row],[Saldo kredytu]]&gt;0,$G$13/$G$8,0)</f>
        <v>866.66666666666663</v>
      </c>
      <c r="I99" s="9">
        <f t="shared" si="8"/>
        <v>347.75000000000153</v>
      </c>
      <c r="J99" s="10">
        <f t="shared" si="11"/>
        <v>1214.4166666666681</v>
      </c>
    </row>
    <row r="100" spans="1:10" x14ac:dyDescent="0.25">
      <c r="A100" s="8">
        <v>88</v>
      </c>
      <c r="B100" s="9">
        <f t="shared" si="12"/>
        <v>198974.68913350184</v>
      </c>
      <c r="C100" s="9">
        <f t="shared" si="9"/>
        <v>760.86226518403146</v>
      </c>
      <c r="D100" s="9">
        <f t="shared" si="7"/>
        <v>373.07754212531592</v>
      </c>
      <c r="E100" s="2">
        <f t="shared" si="10"/>
        <v>1133.9398073093473</v>
      </c>
      <c r="F100" s="6"/>
      <c r="G100" s="9">
        <f t="shared" si="13"/>
        <v>184600.00000000084</v>
      </c>
      <c r="H100" s="9">
        <f>IF(Tabela7[[#This Row],[Saldo kredytu]]&gt;0,$G$13/$G$8,0)</f>
        <v>866.66666666666663</v>
      </c>
      <c r="I100" s="9">
        <f t="shared" si="8"/>
        <v>346.12500000000159</v>
      </c>
      <c r="J100" s="10">
        <f t="shared" si="11"/>
        <v>1212.7916666666683</v>
      </c>
    </row>
    <row r="101" spans="1:10" x14ac:dyDescent="0.25">
      <c r="A101" s="8">
        <v>89</v>
      </c>
      <c r="B101" s="9">
        <f t="shared" si="12"/>
        <v>198213.82686831782</v>
      </c>
      <c r="C101" s="9">
        <f t="shared" si="9"/>
        <v>762.28888193125158</v>
      </c>
      <c r="D101" s="9">
        <f t="shared" si="7"/>
        <v>371.65092537809591</v>
      </c>
      <c r="E101" s="2">
        <f t="shared" si="10"/>
        <v>1133.9398073093475</v>
      </c>
      <c r="F101" s="6"/>
      <c r="G101" s="9">
        <f t="shared" si="13"/>
        <v>183733.33333333419</v>
      </c>
      <c r="H101" s="9">
        <f>IF(Tabela7[[#This Row],[Saldo kredytu]]&gt;0,$G$13/$G$8,0)</f>
        <v>866.66666666666663</v>
      </c>
      <c r="I101" s="9">
        <f t="shared" si="8"/>
        <v>344.50000000000159</v>
      </c>
      <c r="J101" s="10">
        <f t="shared" si="11"/>
        <v>1211.1666666666683</v>
      </c>
    </row>
    <row r="102" spans="1:10" x14ac:dyDescent="0.25">
      <c r="A102" s="8">
        <v>90</v>
      </c>
      <c r="B102" s="9">
        <f t="shared" si="12"/>
        <v>197451.53798638657</v>
      </c>
      <c r="C102" s="9">
        <f t="shared" si="9"/>
        <v>763.7181735848726</v>
      </c>
      <c r="D102" s="9">
        <f t="shared" si="7"/>
        <v>370.22163372447477</v>
      </c>
      <c r="E102" s="2">
        <f t="shared" si="10"/>
        <v>1133.9398073093473</v>
      </c>
      <c r="F102" s="6"/>
      <c r="G102" s="9">
        <f t="shared" si="13"/>
        <v>182866.66666666753</v>
      </c>
      <c r="H102" s="9">
        <f>IF(Tabela7[[#This Row],[Saldo kredytu]]&gt;0,$G$13/$G$8,0)</f>
        <v>866.66666666666663</v>
      </c>
      <c r="I102" s="9">
        <f t="shared" si="8"/>
        <v>342.87500000000159</v>
      </c>
      <c r="J102" s="10">
        <f t="shared" si="11"/>
        <v>1209.5416666666683</v>
      </c>
    </row>
    <row r="103" spans="1:10" x14ac:dyDescent="0.25">
      <c r="A103" s="8">
        <v>91</v>
      </c>
      <c r="B103" s="9">
        <f t="shared" si="12"/>
        <v>196687.8198128017</v>
      </c>
      <c r="C103" s="9">
        <f t="shared" si="9"/>
        <v>765.15014516034421</v>
      </c>
      <c r="D103" s="9">
        <f t="shared" si="7"/>
        <v>368.78966214900316</v>
      </c>
      <c r="E103" s="2">
        <f t="shared" si="10"/>
        <v>1133.9398073093473</v>
      </c>
      <c r="F103" s="6"/>
      <c r="G103" s="9">
        <f t="shared" si="13"/>
        <v>182000.00000000087</v>
      </c>
      <c r="H103" s="9">
        <f>IF(Tabela7[[#This Row],[Saldo kredytu]]&gt;0,$G$13/$G$8,0)</f>
        <v>866.66666666666663</v>
      </c>
      <c r="I103" s="9">
        <f t="shared" si="8"/>
        <v>341.25000000000165</v>
      </c>
      <c r="J103" s="10">
        <f t="shared" si="11"/>
        <v>1207.9166666666683</v>
      </c>
    </row>
    <row r="104" spans="1:10" x14ac:dyDescent="0.25">
      <c r="A104" s="8">
        <v>92</v>
      </c>
      <c r="B104" s="9">
        <f t="shared" si="12"/>
        <v>195922.66966764134</v>
      </c>
      <c r="C104" s="9">
        <f t="shared" si="9"/>
        <v>766.58480168251981</v>
      </c>
      <c r="D104" s="9">
        <f t="shared" si="7"/>
        <v>367.35500562682751</v>
      </c>
      <c r="E104" s="2">
        <f t="shared" si="10"/>
        <v>1133.9398073093473</v>
      </c>
      <c r="F104" s="6"/>
      <c r="G104" s="9">
        <f t="shared" si="13"/>
        <v>181133.33333333422</v>
      </c>
      <c r="H104" s="9">
        <f>IF(Tabela7[[#This Row],[Saldo kredytu]]&gt;0,$G$13/$G$8,0)</f>
        <v>866.66666666666663</v>
      </c>
      <c r="I104" s="9">
        <f t="shared" si="8"/>
        <v>339.62500000000165</v>
      </c>
      <c r="J104" s="10">
        <f t="shared" si="11"/>
        <v>1206.2916666666683</v>
      </c>
    </row>
    <row r="105" spans="1:10" x14ac:dyDescent="0.25">
      <c r="A105" s="8">
        <v>93</v>
      </c>
      <c r="B105" s="9">
        <f t="shared" si="12"/>
        <v>195156.08486595881</v>
      </c>
      <c r="C105" s="9">
        <f t="shared" si="9"/>
        <v>768.02214818567427</v>
      </c>
      <c r="D105" s="9">
        <f t="shared" si="7"/>
        <v>365.91765912367276</v>
      </c>
      <c r="E105" s="2">
        <f t="shared" si="10"/>
        <v>1133.9398073093471</v>
      </c>
      <c r="F105" s="6"/>
      <c r="G105" s="9">
        <f t="shared" si="13"/>
        <v>180266.66666666756</v>
      </c>
      <c r="H105" s="9">
        <f>IF(Tabela7[[#This Row],[Saldo kredytu]]&gt;0,$G$13/$G$8,0)</f>
        <v>866.66666666666663</v>
      </c>
      <c r="I105" s="9">
        <f t="shared" si="8"/>
        <v>338.00000000000165</v>
      </c>
      <c r="J105" s="10">
        <f t="shared" si="11"/>
        <v>1204.6666666666683</v>
      </c>
    </row>
    <row r="106" spans="1:10" x14ac:dyDescent="0.25">
      <c r="A106" s="8">
        <v>94</v>
      </c>
      <c r="B106" s="9">
        <f t="shared" si="12"/>
        <v>194388.06271777314</v>
      </c>
      <c r="C106" s="9">
        <f t="shared" si="9"/>
        <v>769.46218971352278</v>
      </c>
      <c r="D106" s="9">
        <f t="shared" si="7"/>
        <v>364.4776175958246</v>
      </c>
      <c r="E106" s="2">
        <f t="shared" si="10"/>
        <v>1133.9398073093473</v>
      </c>
      <c r="F106" s="6"/>
      <c r="G106" s="9">
        <f t="shared" si="13"/>
        <v>179400.0000000009</v>
      </c>
      <c r="H106" s="9">
        <f>IF(Tabela7[[#This Row],[Saldo kredytu]]&gt;0,$G$13/$G$8,0)</f>
        <v>866.66666666666663</v>
      </c>
      <c r="I106" s="9">
        <f t="shared" si="8"/>
        <v>336.37500000000165</v>
      </c>
      <c r="J106" s="10">
        <f t="shared" si="11"/>
        <v>1203.0416666666683</v>
      </c>
    </row>
    <row r="107" spans="1:10" x14ac:dyDescent="0.25">
      <c r="A107" s="8">
        <v>95</v>
      </c>
      <c r="B107" s="9">
        <f t="shared" si="12"/>
        <v>193618.60052805961</v>
      </c>
      <c r="C107" s="9">
        <f t="shared" si="9"/>
        <v>770.90493131923563</v>
      </c>
      <c r="D107" s="9">
        <f t="shared" si="7"/>
        <v>363.03487599011174</v>
      </c>
      <c r="E107" s="2">
        <f t="shared" si="10"/>
        <v>1133.9398073093473</v>
      </c>
      <c r="F107" s="6"/>
      <c r="G107" s="9">
        <f t="shared" si="13"/>
        <v>178533.33333333425</v>
      </c>
      <c r="H107" s="9">
        <f>IF(Tabela7[[#This Row],[Saldo kredytu]]&gt;0,$G$13/$G$8,0)</f>
        <v>866.66666666666663</v>
      </c>
      <c r="I107" s="9">
        <f t="shared" si="8"/>
        <v>334.75000000000171</v>
      </c>
      <c r="J107" s="10">
        <f t="shared" si="11"/>
        <v>1201.4166666666683</v>
      </c>
    </row>
    <row r="108" spans="1:10" x14ac:dyDescent="0.25">
      <c r="A108" s="8">
        <v>96</v>
      </c>
      <c r="B108" s="9">
        <f t="shared" si="12"/>
        <v>192847.69559674038</v>
      </c>
      <c r="C108" s="9">
        <f t="shared" si="9"/>
        <v>772.35037806545893</v>
      </c>
      <c r="D108" s="9">
        <f t="shared" si="7"/>
        <v>361.58942924388816</v>
      </c>
      <c r="E108" s="2">
        <f t="shared" si="10"/>
        <v>1133.9398073093471</v>
      </c>
      <c r="F108" s="6"/>
      <c r="G108" s="9">
        <f t="shared" si="13"/>
        <v>177666.66666666759</v>
      </c>
      <c r="H108" s="9">
        <f>IF(Tabela7[[#This Row],[Saldo kredytu]]&gt;0,$G$13/$G$8,0)</f>
        <v>866.66666666666663</v>
      </c>
      <c r="I108" s="9">
        <f t="shared" si="8"/>
        <v>333.12500000000171</v>
      </c>
      <c r="J108" s="10">
        <f t="shared" si="11"/>
        <v>1199.7916666666683</v>
      </c>
    </row>
    <row r="109" spans="1:10" x14ac:dyDescent="0.25">
      <c r="A109" s="8">
        <v>97</v>
      </c>
      <c r="B109" s="9">
        <f t="shared" si="12"/>
        <v>192075.34521867492</v>
      </c>
      <c r="C109" s="9">
        <f t="shared" si="9"/>
        <v>773.79853502433184</v>
      </c>
      <c r="D109" s="9">
        <f t="shared" si="7"/>
        <v>360.14127228501548</v>
      </c>
      <c r="E109" s="2">
        <f t="shared" si="10"/>
        <v>1133.9398073093473</v>
      </c>
      <c r="F109" s="6"/>
      <c r="G109" s="9">
        <f t="shared" si="13"/>
        <v>176800.00000000093</v>
      </c>
      <c r="H109" s="9">
        <f>IF(Tabela7[[#This Row],[Saldo kredytu]]&gt;0,$G$13/$G$8,0)</f>
        <v>866.66666666666663</v>
      </c>
      <c r="I109" s="9">
        <f t="shared" si="8"/>
        <v>331.50000000000176</v>
      </c>
      <c r="J109" s="10">
        <f t="shared" si="11"/>
        <v>1198.1666666666683</v>
      </c>
    </row>
    <row r="110" spans="1:10" x14ac:dyDescent="0.25">
      <c r="A110" s="8">
        <v>98</v>
      </c>
      <c r="B110" s="9">
        <f t="shared" si="12"/>
        <v>191301.54668365058</v>
      </c>
      <c r="C110" s="9">
        <f t="shared" si="9"/>
        <v>775.24940727750254</v>
      </c>
      <c r="D110" s="9">
        <f t="shared" si="7"/>
        <v>358.69040003184483</v>
      </c>
      <c r="E110" s="2">
        <f t="shared" si="10"/>
        <v>1133.9398073093473</v>
      </c>
      <c r="F110" s="6"/>
      <c r="G110" s="9">
        <f t="shared" si="13"/>
        <v>175933.33333333427</v>
      </c>
      <c r="H110" s="9">
        <f>IF(Tabela7[[#This Row],[Saldo kredytu]]&gt;0,$G$13/$G$8,0)</f>
        <v>866.66666666666663</v>
      </c>
      <c r="I110" s="9">
        <f t="shared" si="8"/>
        <v>329.87500000000176</v>
      </c>
      <c r="J110" s="10">
        <f t="shared" si="11"/>
        <v>1196.5416666666683</v>
      </c>
    </row>
    <row r="111" spans="1:10" x14ac:dyDescent="0.25">
      <c r="A111" s="8">
        <v>99</v>
      </c>
      <c r="B111" s="9">
        <f t="shared" si="12"/>
        <v>190526.29727637308</v>
      </c>
      <c r="C111" s="9">
        <f t="shared" si="9"/>
        <v>776.70299991614752</v>
      </c>
      <c r="D111" s="9">
        <f t="shared" si="7"/>
        <v>357.23680739319951</v>
      </c>
      <c r="E111" s="2">
        <f t="shared" si="10"/>
        <v>1133.9398073093471</v>
      </c>
      <c r="F111" s="6"/>
      <c r="G111" s="9">
        <f t="shared" si="13"/>
        <v>175066.66666666762</v>
      </c>
      <c r="H111" s="9">
        <f>IF(Tabela7[[#This Row],[Saldo kredytu]]&gt;0,$G$13/$G$8,0)</f>
        <v>866.66666666666663</v>
      </c>
      <c r="I111" s="9">
        <f t="shared" si="8"/>
        <v>328.25000000000176</v>
      </c>
      <c r="J111" s="10">
        <f t="shared" si="11"/>
        <v>1194.9166666666683</v>
      </c>
    </row>
    <row r="112" spans="1:10" x14ac:dyDescent="0.25">
      <c r="A112" s="8">
        <v>100</v>
      </c>
      <c r="B112" s="9">
        <f t="shared" si="12"/>
        <v>189749.59427645692</v>
      </c>
      <c r="C112" s="9">
        <f t="shared" si="9"/>
        <v>778.15931804099046</v>
      </c>
      <c r="D112" s="9">
        <f t="shared" si="7"/>
        <v>355.78048926835669</v>
      </c>
      <c r="E112" s="2">
        <f t="shared" si="10"/>
        <v>1133.9398073093471</v>
      </c>
      <c r="F112" s="6"/>
      <c r="G112" s="9">
        <f t="shared" si="13"/>
        <v>174200.00000000096</v>
      </c>
      <c r="H112" s="9">
        <f>IF(Tabela7[[#This Row],[Saldo kredytu]]&gt;0,$G$13/$G$8,0)</f>
        <v>866.66666666666663</v>
      </c>
      <c r="I112" s="9">
        <f t="shared" si="8"/>
        <v>326.62500000000176</v>
      </c>
      <c r="J112" s="10">
        <f t="shared" si="11"/>
        <v>1193.2916666666683</v>
      </c>
    </row>
    <row r="113" spans="1:10" x14ac:dyDescent="0.25">
      <c r="A113" s="8">
        <v>101</v>
      </c>
      <c r="B113" s="9">
        <f t="shared" si="12"/>
        <v>188971.43495841592</v>
      </c>
      <c r="C113" s="9">
        <f t="shared" si="9"/>
        <v>779.61836676231724</v>
      </c>
      <c r="D113" s="9">
        <f t="shared" si="7"/>
        <v>354.32144054702985</v>
      </c>
      <c r="E113" s="2">
        <f t="shared" si="10"/>
        <v>1133.9398073093471</v>
      </c>
      <c r="F113" s="6"/>
      <c r="G113" s="9">
        <f t="shared" si="13"/>
        <v>173333.3333333343</v>
      </c>
      <c r="H113" s="9">
        <f>IF(Tabela7[[#This Row],[Saldo kredytu]]&gt;0,$G$13/$G$8,0)</f>
        <v>866.66666666666663</v>
      </c>
      <c r="I113" s="9">
        <f t="shared" si="8"/>
        <v>325.00000000000182</v>
      </c>
      <c r="J113" s="10">
        <f t="shared" si="11"/>
        <v>1191.6666666666683</v>
      </c>
    </row>
    <row r="114" spans="1:10" x14ac:dyDescent="0.25">
      <c r="A114" s="8">
        <v>102</v>
      </c>
      <c r="B114" s="9">
        <f t="shared" si="12"/>
        <v>188191.81659165359</v>
      </c>
      <c r="C114" s="9">
        <f t="shared" si="9"/>
        <v>781.08015119999664</v>
      </c>
      <c r="D114" s="9">
        <f t="shared" si="7"/>
        <v>352.85965610935045</v>
      </c>
      <c r="E114" s="2">
        <f t="shared" si="10"/>
        <v>1133.9398073093471</v>
      </c>
      <c r="F114" s="6"/>
      <c r="G114" s="9">
        <f t="shared" si="13"/>
        <v>172466.66666666765</v>
      </c>
      <c r="H114" s="9">
        <f>IF(Tabela7[[#This Row],[Saldo kredytu]]&gt;0,$G$13/$G$8,0)</f>
        <v>866.66666666666663</v>
      </c>
      <c r="I114" s="9">
        <f t="shared" si="8"/>
        <v>323.37500000000182</v>
      </c>
      <c r="J114" s="10">
        <f t="shared" si="11"/>
        <v>1190.0416666666683</v>
      </c>
    </row>
    <row r="115" spans="1:10" x14ac:dyDescent="0.25">
      <c r="A115" s="8">
        <v>103</v>
      </c>
      <c r="B115" s="9">
        <f t="shared" si="12"/>
        <v>187410.73644045359</v>
      </c>
      <c r="C115" s="9">
        <f t="shared" si="9"/>
        <v>782.54467648349646</v>
      </c>
      <c r="D115" s="9">
        <f t="shared" si="7"/>
        <v>351.39513082585046</v>
      </c>
      <c r="E115" s="2">
        <f t="shared" si="10"/>
        <v>1133.9398073093469</v>
      </c>
      <c r="F115" s="6"/>
      <c r="G115" s="9">
        <f t="shared" si="13"/>
        <v>171600.00000000099</v>
      </c>
      <c r="H115" s="9">
        <f>IF(Tabela7[[#This Row],[Saldo kredytu]]&gt;0,$G$13/$G$8,0)</f>
        <v>866.66666666666663</v>
      </c>
      <c r="I115" s="9">
        <f t="shared" si="8"/>
        <v>321.75000000000188</v>
      </c>
      <c r="J115" s="10">
        <f t="shared" si="11"/>
        <v>1188.4166666666686</v>
      </c>
    </row>
    <row r="116" spans="1:10" x14ac:dyDescent="0.25">
      <c r="A116" s="8">
        <v>104</v>
      </c>
      <c r="B116" s="9">
        <f t="shared" si="12"/>
        <v>186628.1917639701</v>
      </c>
      <c r="C116" s="9">
        <f t="shared" si="9"/>
        <v>784.01194775190288</v>
      </c>
      <c r="D116" s="9">
        <f t="shared" si="7"/>
        <v>349.92785955744392</v>
      </c>
      <c r="E116" s="2">
        <f t="shared" si="10"/>
        <v>1133.9398073093469</v>
      </c>
      <c r="F116" s="6"/>
      <c r="G116" s="9">
        <f t="shared" si="13"/>
        <v>170733.33333333433</v>
      </c>
      <c r="H116" s="9">
        <f>IF(Tabela7[[#This Row],[Saldo kredytu]]&gt;0,$G$13/$G$8,0)</f>
        <v>866.66666666666663</v>
      </c>
      <c r="I116" s="9">
        <f t="shared" si="8"/>
        <v>320.12500000000188</v>
      </c>
      <c r="J116" s="10">
        <f t="shared" si="11"/>
        <v>1186.7916666666686</v>
      </c>
    </row>
    <row r="117" spans="1:10" x14ac:dyDescent="0.25">
      <c r="A117" s="8">
        <v>105</v>
      </c>
      <c r="B117" s="9">
        <f t="shared" si="12"/>
        <v>185844.17981621821</v>
      </c>
      <c r="C117" s="9">
        <f t="shared" si="9"/>
        <v>785.48197015393794</v>
      </c>
      <c r="D117" s="9">
        <f t="shared" si="7"/>
        <v>348.45783715540915</v>
      </c>
      <c r="E117" s="2">
        <f t="shared" si="10"/>
        <v>1133.9398073093471</v>
      </c>
      <c r="F117" s="6"/>
      <c r="G117" s="9">
        <f t="shared" si="13"/>
        <v>169866.66666666768</v>
      </c>
      <c r="H117" s="9">
        <f>IF(Tabela7[[#This Row],[Saldo kredytu]]&gt;0,$G$13/$G$8,0)</f>
        <v>866.66666666666663</v>
      </c>
      <c r="I117" s="9">
        <f t="shared" si="8"/>
        <v>318.50000000000188</v>
      </c>
      <c r="J117" s="10">
        <f t="shared" si="11"/>
        <v>1185.1666666666686</v>
      </c>
    </row>
    <row r="118" spans="1:10" x14ac:dyDescent="0.25">
      <c r="A118" s="8">
        <v>106</v>
      </c>
      <c r="B118" s="9">
        <f t="shared" si="12"/>
        <v>185058.69784606429</v>
      </c>
      <c r="C118" s="9">
        <f t="shared" si="9"/>
        <v>786.95474884797659</v>
      </c>
      <c r="D118" s="9">
        <f t="shared" si="7"/>
        <v>346.9850584613705</v>
      </c>
      <c r="E118" s="2">
        <f t="shared" si="10"/>
        <v>1133.9398073093471</v>
      </c>
      <c r="F118" s="6"/>
      <c r="G118" s="9">
        <f t="shared" si="13"/>
        <v>169000.00000000102</v>
      </c>
      <c r="H118" s="9">
        <f>IF(Tabela7[[#This Row],[Saldo kredytu]]&gt;0,$G$13/$G$8,0)</f>
        <v>866.66666666666663</v>
      </c>
      <c r="I118" s="9">
        <f t="shared" si="8"/>
        <v>316.87500000000188</v>
      </c>
      <c r="J118" s="10">
        <f t="shared" si="11"/>
        <v>1183.5416666666686</v>
      </c>
    </row>
    <row r="119" spans="1:10" x14ac:dyDescent="0.25">
      <c r="A119" s="8">
        <v>107</v>
      </c>
      <c r="B119" s="9">
        <f t="shared" si="12"/>
        <v>184271.7430972163</v>
      </c>
      <c r="C119" s="9">
        <f t="shared" si="9"/>
        <v>788.43028900206627</v>
      </c>
      <c r="D119" s="9">
        <f t="shared" si="7"/>
        <v>345.50951830728053</v>
      </c>
      <c r="E119" s="2">
        <f t="shared" si="10"/>
        <v>1133.9398073093469</v>
      </c>
      <c r="F119" s="6"/>
      <c r="G119" s="9">
        <f t="shared" si="13"/>
        <v>168133.33333333436</v>
      </c>
      <c r="H119" s="9">
        <f>IF(Tabela7[[#This Row],[Saldo kredytu]]&gt;0,$G$13/$G$8,0)</f>
        <v>866.66666666666663</v>
      </c>
      <c r="I119" s="9">
        <f t="shared" si="8"/>
        <v>315.25000000000193</v>
      </c>
      <c r="J119" s="10">
        <f t="shared" si="11"/>
        <v>1181.9166666666686</v>
      </c>
    </row>
    <row r="120" spans="1:10" x14ac:dyDescent="0.25">
      <c r="A120" s="8">
        <v>108</v>
      </c>
      <c r="B120" s="9">
        <f t="shared" si="12"/>
        <v>183483.31280821422</v>
      </c>
      <c r="C120" s="9">
        <f t="shared" si="9"/>
        <v>789.90859579394532</v>
      </c>
      <c r="D120" s="9">
        <f t="shared" si="7"/>
        <v>344.03121151540171</v>
      </c>
      <c r="E120" s="2">
        <f t="shared" si="10"/>
        <v>1133.9398073093471</v>
      </c>
      <c r="F120" s="6"/>
      <c r="G120" s="9">
        <f t="shared" si="13"/>
        <v>167266.6666666677</v>
      </c>
      <c r="H120" s="9">
        <f>IF(Tabela7[[#This Row],[Saldo kredytu]]&gt;0,$G$13/$G$8,0)</f>
        <v>866.66666666666663</v>
      </c>
      <c r="I120" s="9">
        <f t="shared" si="8"/>
        <v>313.62500000000193</v>
      </c>
      <c r="J120" s="10">
        <f t="shared" si="11"/>
        <v>1180.2916666666686</v>
      </c>
    </row>
    <row r="121" spans="1:10" x14ac:dyDescent="0.25">
      <c r="A121" s="8">
        <v>109</v>
      </c>
      <c r="B121" s="9">
        <f t="shared" si="12"/>
        <v>182693.40421242028</v>
      </c>
      <c r="C121" s="9">
        <f t="shared" si="9"/>
        <v>791.3896744110591</v>
      </c>
      <c r="D121" s="9">
        <f t="shared" si="7"/>
        <v>342.55013289828798</v>
      </c>
      <c r="E121" s="2">
        <f t="shared" si="10"/>
        <v>1133.9398073093471</v>
      </c>
      <c r="F121" s="6"/>
      <c r="G121" s="9">
        <f t="shared" si="13"/>
        <v>166400.00000000105</v>
      </c>
      <c r="H121" s="9">
        <f>IF(Tabela7[[#This Row],[Saldo kredytu]]&gt;0,$G$13/$G$8,0)</f>
        <v>866.66666666666663</v>
      </c>
      <c r="I121" s="9">
        <f t="shared" si="8"/>
        <v>312.00000000000199</v>
      </c>
      <c r="J121" s="10">
        <f t="shared" si="11"/>
        <v>1178.6666666666686</v>
      </c>
    </row>
    <row r="122" spans="1:10" x14ac:dyDescent="0.25">
      <c r="A122" s="8">
        <v>110</v>
      </c>
      <c r="B122" s="9">
        <f t="shared" si="12"/>
        <v>181902.01453800921</v>
      </c>
      <c r="C122" s="9">
        <f t="shared" si="9"/>
        <v>792.87353005057957</v>
      </c>
      <c r="D122" s="9">
        <f t="shared" si="7"/>
        <v>341.06627725876723</v>
      </c>
      <c r="E122" s="2">
        <f t="shared" si="10"/>
        <v>1133.9398073093469</v>
      </c>
      <c r="F122" s="6"/>
      <c r="G122" s="9">
        <f t="shared" si="13"/>
        <v>165533.33333333439</v>
      </c>
      <c r="H122" s="9">
        <f>IF(Tabela7[[#This Row],[Saldo kredytu]]&gt;0,$G$13/$G$8,0)</f>
        <v>866.66666666666663</v>
      </c>
      <c r="I122" s="9">
        <f t="shared" si="8"/>
        <v>310.37500000000199</v>
      </c>
      <c r="J122" s="10">
        <f t="shared" si="11"/>
        <v>1177.0416666666686</v>
      </c>
    </row>
    <row r="123" spans="1:10" x14ac:dyDescent="0.25">
      <c r="A123" s="8">
        <v>111</v>
      </c>
      <c r="B123" s="9">
        <f t="shared" si="12"/>
        <v>181109.14100795862</v>
      </c>
      <c r="C123" s="9">
        <f t="shared" si="9"/>
        <v>794.36016791942461</v>
      </c>
      <c r="D123" s="9">
        <f t="shared" si="7"/>
        <v>339.57963938992242</v>
      </c>
      <c r="E123" s="2">
        <f t="shared" si="10"/>
        <v>1133.9398073093471</v>
      </c>
      <c r="F123" s="6"/>
      <c r="G123" s="9">
        <f t="shared" si="13"/>
        <v>164666.66666666773</v>
      </c>
      <c r="H123" s="9">
        <f>IF(Tabela7[[#This Row],[Saldo kredytu]]&gt;0,$G$13/$G$8,0)</f>
        <v>866.66666666666663</v>
      </c>
      <c r="I123" s="9">
        <f t="shared" si="8"/>
        <v>308.75000000000199</v>
      </c>
      <c r="J123" s="10">
        <f t="shared" si="11"/>
        <v>1175.4166666666686</v>
      </c>
    </row>
    <row r="124" spans="1:10" x14ac:dyDescent="0.25">
      <c r="A124" s="8">
        <v>112</v>
      </c>
      <c r="B124" s="9">
        <f t="shared" si="12"/>
        <v>180314.7808400392</v>
      </c>
      <c r="C124" s="9">
        <f t="shared" si="9"/>
        <v>795.84959323427347</v>
      </c>
      <c r="D124" s="9">
        <f t="shared" si="7"/>
        <v>338.09021407507345</v>
      </c>
      <c r="E124" s="2">
        <f t="shared" si="10"/>
        <v>1133.9398073093469</v>
      </c>
      <c r="F124" s="6"/>
      <c r="G124" s="9">
        <f t="shared" si="13"/>
        <v>163800.00000000108</v>
      </c>
      <c r="H124" s="9">
        <f>IF(Tabela7[[#This Row],[Saldo kredytu]]&gt;0,$G$13/$G$8,0)</f>
        <v>866.66666666666663</v>
      </c>
      <c r="I124" s="9">
        <f t="shared" si="8"/>
        <v>307.12500000000199</v>
      </c>
      <c r="J124" s="10">
        <f t="shared" si="11"/>
        <v>1173.7916666666686</v>
      </c>
    </row>
    <row r="125" spans="1:10" x14ac:dyDescent="0.25">
      <c r="A125" s="8">
        <v>113</v>
      </c>
      <c r="B125" s="9">
        <f t="shared" si="12"/>
        <v>179518.93124680492</v>
      </c>
      <c r="C125" s="9">
        <f t="shared" si="9"/>
        <v>797.3418112215877</v>
      </c>
      <c r="D125" s="9">
        <f t="shared" si="7"/>
        <v>336.59799608775921</v>
      </c>
      <c r="E125" s="2">
        <f t="shared" si="10"/>
        <v>1133.9398073093469</v>
      </c>
      <c r="F125" s="6"/>
      <c r="G125" s="9">
        <f t="shared" si="13"/>
        <v>162933.33333333442</v>
      </c>
      <c r="H125" s="9">
        <f>IF(Tabela7[[#This Row],[Saldo kredytu]]&gt;0,$G$13/$G$8,0)</f>
        <v>866.66666666666663</v>
      </c>
      <c r="I125" s="9">
        <f t="shared" si="8"/>
        <v>305.50000000000199</v>
      </c>
      <c r="J125" s="10">
        <f t="shared" si="11"/>
        <v>1172.1666666666686</v>
      </c>
    </row>
    <row r="126" spans="1:10" x14ac:dyDescent="0.25">
      <c r="A126" s="8">
        <v>114</v>
      </c>
      <c r="B126" s="9">
        <f t="shared" si="12"/>
        <v>178721.58943558333</v>
      </c>
      <c r="C126" s="9">
        <f t="shared" si="9"/>
        <v>798.83682711762822</v>
      </c>
      <c r="D126" s="9">
        <f t="shared" si="7"/>
        <v>335.1029801917187</v>
      </c>
      <c r="E126" s="2">
        <f t="shared" si="10"/>
        <v>1133.9398073093469</v>
      </c>
      <c r="F126" s="6"/>
      <c r="G126" s="9">
        <f t="shared" si="13"/>
        <v>162066.66666666776</v>
      </c>
      <c r="H126" s="9">
        <f>IF(Tabela7[[#This Row],[Saldo kredytu]]&gt;0,$G$13/$G$8,0)</f>
        <v>866.66666666666663</v>
      </c>
      <c r="I126" s="9">
        <f t="shared" si="8"/>
        <v>303.87500000000205</v>
      </c>
      <c r="J126" s="10">
        <f t="shared" si="11"/>
        <v>1170.5416666666688</v>
      </c>
    </row>
    <row r="127" spans="1:10" x14ac:dyDescent="0.25">
      <c r="A127" s="8">
        <v>115</v>
      </c>
      <c r="B127" s="9">
        <f t="shared" si="12"/>
        <v>177922.7526084657</v>
      </c>
      <c r="C127" s="9">
        <f t="shared" si="9"/>
        <v>800.33464616847391</v>
      </c>
      <c r="D127" s="9">
        <f t="shared" si="7"/>
        <v>333.60516114087318</v>
      </c>
      <c r="E127" s="2">
        <f t="shared" si="10"/>
        <v>1133.9398073093471</v>
      </c>
      <c r="F127" s="6"/>
      <c r="G127" s="9">
        <f t="shared" si="13"/>
        <v>161200.00000000111</v>
      </c>
      <c r="H127" s="9">
        <f>IF(Tabela7[[#This Row],[Saldo kredytu]]&gt;0,$G$13/$G$8,0)</f>
        <v>866.66666666666663</v>
      </c>
      <c r="I127" s="9">
        <f t="shared" si="8"/>
        <v>302.25000000000205</v>
      </c>
      <c r="J127" s="10">
        <f t="shared" si="11"/>
        <v>1168.9166666666688</v>
      </c>
    </row>
    <row r="128" spans="1:10" x14ac:dyDescent="0.25">
      <c r="A128" s="8">
        <v>116</v>
      </c>
      <c r="B128" s="9">
        <f t="shared" si="12"/>
        <v>177122.41796229722</v>
      </c>
      <c r="C128" s="9">
        <f t="shared" si="9"/>
        <v>801.83527363003964</v>
      </c>
      <c r="D128" s="9">
        <f t="shared" si="7"/>
        <v>332.10453367930728</v>
      </c>
      <c r="E128" s="2">
        <f t="shared" si="10"/>
        <v>1133.9398073093469</v>
      </c>
      <c r="F128" s="6"/>
      <c r="G128" s="9">
        <f t="shared" si="13"/>
        <v>160333.33333333445</v>
      </c>
      <c r="H128" s="9">
        <f>IF(Tabela7[[#This Row],[Saldo kredytu]]&gt;0,$G$13/$G$8,0)</f>
        <v>866.66666666666663</v>
      </c>
      <c r="I128" s="9">
        <f t="shared" si="8"/>
        <v>300.6250000000021</v>
      </c>
      <c r="J128" s="10">
        <f t="shared" si="11"/>
        <v>1167.2916666666688</v>
      </c>
    </row>
    <row r="129" spans="1:10" x14ac:dyDescent="0.25">
      <c r="A129" s="8">
        <v>117</v>
      </c>
      <c r="B129" s="9">
        <f t="shared" si="12"/>
        <v>176320.58268866717</v>
      </c>
      <c r="C129" s="9">
        <f t="shared" si="9"/>
        <v>803.33871476809577</v>
      </c>
      <c r="D129" s="9">
        <f t="shared" si="7"/>
        <v>330.60109254125092</v>
      </c>
      <c r="E129" s="2">
        <f t="shared" si="10"/>
        <v>1133.9398073093466</v>
      </c>
      <c r="F129" s="6"/>
      <c r="G129" s="9">
        <f t="shared" si="13"/>
        <v>159466.66666666779</v>
      </c>
      <c r="H129" s="9">
        <f>IF(Tabela7[[#This Row],[Saldo kredytu]]&gt;0,$G$13/$G$8,0)</f>
        <v>866.66666666666663</v>
      </c>
      <c r="I129" s="9">
        <f t="shared" si="8"/>
        <v>299.0000000000021</v>
      </c>
      <c r="J129" s="10">
        <f t="shared" si="11"/>
        <v>1165.6666666666688</v>
      </c>
    </row>
    <row r="130" spans="1:10" x14ac:dyDescent="0.25">
      <c r="A130" s="8">
        <v>118</v>
      </c>
      <c r="B130" s="9">
        <f t="shared" si="12"/>
        <v>175517.24397389908</v>
      </c>
      <c r="C130" s="9">
        <f t="shared" si="9"/>
        <v>804.84497485828615</v>
      </c>
      <c r="D130" s="9">
        <f t="shared" si="7"/>
        <v>329.09483245106077</v>
      </c>
      <c r="E130" s="2">
        <f t="shared" si="10"/>
        <v>1133.9398073093469</v>
      </c>
      <c r="F130" s="6"/>
      <c r="G130" s="9">
        <f t="shared" si="13"/>
        <v>158600.00000000114</v>
      </c>
      <c r="H130" s="9">
        <f>IF(Tabela7[[#This Row],[Saldo kredytu]]&gt;0,$G$13/$G$8,0)</f>
        <v>866.66666666666663</v>
      </c>
      <c r="I130" s="9">
        <f t="shared" si="8"/>
        <v>297.3750000000021</v>
      </c>
      <c r="J130" s="10">
        <f t="shared" si="11"/>
        <v>1164.0416666666688</v>
      </c>
    </row>
    <row r="131" spans="1:10" x14ac:dyDescent="0.25">
      <c r="A131" s="8">
        <v>119</v>
      </c>
      <c r="B131" s="9">
        <f t="shared" si="12"/>
        <v>174712.3989990408</v>
      </c>
      <c r="C131" s="9">
        <f t="shared" si="9"/>
        <v>806.35405918614561</v>
      </c>
      <c r="D131" s="9">
        <f t="shared" si="7"/>
        <v>327.58574812320148</v>
      </c>
      <c r="E131" s="2">
        <f t="shared" si="10"/>
        <v>1133.9398073093471</v>
      </c>
      <c r="F131" s="6"/>
      <c r="G131" s="9">
        <f t="shared" si="13"/>
        <v>157733.33333333448</v>
      </c>
      <c r="H131" s="9">
        <f>IF(Tabela7[[#This Row],[Saldo kredytu]]&gt;0,$G$13/$G$8,0)</f>
        <v>866.66666666666663</v>
      </c>
      <c r="I131" s="9">
        <f t="shared" si="8"/>
        <v>295.7500000000021</v>
      </c>
      <c r="J131" s="10">
        <f t="shared" si="11"/>
        <v>1162.4166666666688</v>
      </c>
    </row>
    <row r="132" spans="1:10" x14ac:dyDescent="0.25">
      <c r="A132" s="8">
        <v>120</v>
      </c>
      <c r="B132" s="9">
        <f t="shared" si="12"/>
        <v>173906.04493985465</v>
      </c>
      <c r="C132" s="9">
        <f t="shared" si="9"/>
        <v>807.8659730471195</v>
      </c>
      <c r="D132" s="9">
        <f t="shared" si="7"/>
        <v>326.07383426222742</v>
      </c>
      <c r="E132" s="2">
        <f t="shared" si="10"/>
        <v>1133.9398073093469</v>
      </c>
      <c r="F132" s="6"/>
      <c r="G132" s="9">
        <f t="shared" si="13"/>
        <v>156866.66666666782</v>
      </c>
      <c r="H132" s="9">
        <f>IF(Tabela7[[#This Row],[Saldo kredytu]]&gt;0,$G$13/$G$8,0)</f>
        <v>866.66666666666663</v>
      </c>
      <c r="I132" s="9">
        <f t="shared" si="8"/>
        <v>294.12500000000216</v>
      </c>
      <c r="J132" s="10">
        <f t="shared" si="11"/>
        <v>1160.7916666666688</v>
      </c>
    </row>
    <row r="133" spans="1:10" x14ac:dyDescent="0.25">
      <c r="A133" s="8">
        <v>121</v>
      </c>
      <c r="B133" s="9">
        <f t="shared" si="12"/>
        <v>173098.17896680752</v>
      </c>
      <c r="C133" s="9">
        <f t="shared" si="9"/>
        <v>809.38072174658282</v>
      </c>
      <c r="D133" s="9">
        <f t="shared" si="7"/>
        <v>324.5590855627641</v>
      </c>
      <c r="E133" s="2">
        <f t="shared" si="10"/>
        <v>1133.9398073093469</v>
      </c>
      <c r="F133" s="6"/>
      <c r="G133" s="9">
        <f t="shared" si="13"/>
        <v>156000.00000000116</v>
      </c>
      <c r="H133" s="9">
        <f>IF(Tabela7[[#This Row],[Saldo kredytu]]&gt;0,$G$13/$G$8,0)</f>
        <v>866.66666666666663</v>
      </c>
      <c r="I133" s="9">
        <f t="shared" si="8"/>
        <v>292.50000000000216</v>
      </c>
      <c r="J133" s="10">
        <f t="shared" si="11"/>
        <v>1159.1666666666688</v>
      </c>
    </row>
    <row r="134" spans="1:10" x14ac:dyDescent="0.25">
      <c r="A134" s="8">
        <v>122</v>
      </c>
      <c r="B134" s="9">
        <f t="shared" si="12"/>
        <v>172288.79824506093</v>
      </c>
      <c r="C134" s="9">
        <f t="shared" si="9"/>
        <v>810.89831059985772</v>
      </c>
      <c r="D134" s="9">
        <f t="shared" si="7"/>
        <v>323.04149670948919</v>
      </c>
      <c r="E134" s="2">
        <f t="shared" si="10"/>
        <v>1133.9398073093469</v>
      </c>
      <c r="F134" s="6"/>
      <c r="G134" s="9">
        <f t="shared" si="13"/>
        <v>155133.33333333451</v>
      </c>
      <c r="H134" s="9">
        <f>IF(Tabela7[[#This Row],[Saldo kredytu]]&gt;0,$G$13/$G$8,0)</f>
        <v>866.66666666666663</v>
      </c>
      <c r="I134" s="9">
        <f t="shared" si="8"/>
        <v>290.87500000000222</v>
      </c>
      <c r="J134" s="10">
        <f t="shared" si="11"/>
        <v>1157.5416666666688</v>
      </c>
    </row>
    <row r="135" spans="1:10" x14ac:dyDescent="0.25">
      <c r="A135" s="8">
        <v>123</v>
      </c>
      <c r="B135" s="9">
        <f t="shared" si="12"/>
        <v>171477.89993446108</v>
      </c>
      <c r="C135" s="9">
        <f t="shared" si="9"/>
        <v>812.41874493223236</v>
      </c>
      <c r="D135" s="9">
        <f t="shared" si="7"/>
        <v>321.5210623771145</v>
      </c>
      <c r="E135" s="2">
        <f t="shared" si="10"/>
        <v>1133.9398073093469</v>
      </c>
      <c r="F135" s="6"/>
      <c r="G135" s="9">
        <f t="shared" si="13"/>
        <v>154266.66666666785</v>
      </c>
      <c r="H135" s="9">
        <f>IF(Tabela7[[#This Row],[Saldo kredytu]]&gt;0,$G$13/$G$8,0)</f>
        <v>866.66666666666663</v>
      </c>
      <c r="I135" s="9">
        <f t="shared" si="8"/>
        <v>289.25000000000222</v>
      </c>
      <c r="J135" s="10">
        <f t="shared" si="11"/>
        <v>1155.9166666666688</v>
      </c>
    </row>
    <row r="136" spans="1:10" x14ac:dyDescent="0.25">
      <c r="A136" s="8">
        <v>124</v>
      </c>
      <c r="B136" s="9">
        <f t="shared" si="12"/>
        <v>170665.48118952886</v>
      </c>
      <c r="C136" s="9">
        <f t="shared" si="9"/>
        <v>813.94203007898045</v>
      </c>
      <c r="D136" s="9">
        <f t="shared" si="7"/>
        <v>319.99777723036658</v>
      </c>
      <c r="E136" s="2">
        <f t="shared" si="10"/>
        <v>1133.9398073093471</v>
      </c>
      <c r="F136" s="6"/>
      <c r="G136" s="9">
        <f t="shared" si="13"/>
        <v>153400.00000000119</v>
      </c>
      <c r="H136" s="9">
        <f>IF(Tabela7[[#This Row],[Saldo kredytu]]&gt;0,$G$13/$G$8,0)</f>
        <v>866.66666666666663</v>
      </c>
      <c r="I136" s="9">
        <f t="shared" si="8"/>
        <v>287.62500000000222</v>
      </c>
      <c r="J136" s="10">
        <f t="shared" si="11"/>
        <v>1154.2916666666688</v>
      </c>
    </row>
    <row r="137" spans="1:10" x14ac:dyDescent="0.25">
      <c r="A137" s="8">
        <v>125</v>
      </c>
      <c r="B137" s="9">
        <f t="shared" si="12"/>
        <v>169851.53915944987</v>
      </c>
      <c r="C137" s="9">
        <f t="shared" si="9"/>
        <v>815.46817138537835</v>
      </c>
      <c r="D137" s="9">
        <f t="shared" si="7"/>
        <v>318.47163592396845</v>
      </c>
      <c r="E137" s="2">
        <f t="shared" si="10"/>
        <v>1133.9398073093469</v>
      </c>
      <c r="F137" s="6"/>
      <c r="G137" s="9">
        <f t="shared" si="13"/>
        <v>152533.33333333454</v>
      </c>
      <c r="H137" s="9">
        <f>IF(Tabela7[[#This Row],[Saldo kredytu]]&gt;0,$G$13/$G$8,0)</f>
        <v>866.66666666666663</v>
      </c>
      <c r="I137" s="9">
        <f t="shared" si="8"/>
        <v>286.00000000000222</v>
      </c>
      <c r="J137" s="10">
        <f t="shared" si="11"/>
        <v>1152.6666666666688</v>
      </c>
    </row>
    <row r="138" spans="1:10" x14ac:dyDescent="0.25">
      <c r="A138" s="8">
        <v>126</v>
      </c>
      <c r="B138" s="9">
        <f t="shared" si="12"/>
        <v>169036.07098806449</v>
      </c>
      <c r="C138" s="9">
        <f t="shared" si="9"/>
        <v>816.99717420672596</v>
      </c>
      <c r="D138" s="9">
        <f t="shared" si="7"/>
        <v>316.9426331026209</v>
      </c>
      <c r="E138" s="2">
        <f t="shared" si="10"/>
        <v>1133.9398073093469</v>
      </c>
      <c r="F138" s="6"/>
      <c r="G138" s="9">
        <f t="shared" si="13"/>
        <v>151666.66666666788</v>
      </c>
      <c r="H138" s="9">
        <f>IF(Tabela7[[#This Row],[Saldo kredytu]]&gt;0,$G$13/$G$8,0)</f>
        <v>866.66666666666663</v>
      </c>
      <c r="I138" s="9">
        <f t="shared" si="8"/>
        <v>284.37500000000227</v>
      </c>
      <c r="J138" s="10">
        <f t="shared" si="11"/>
        <v>1151.0416666666688</v>
      </c>
    </row>
    <row r="139" spans="1:10" x14ac:dyDescent="0.25">
      <c r="A139" s="8">
        <v>127</v>
      </c>
      <c r="B139" s="9">
        <f t="shared" si="12"/>
        <v>168219.07381385777</v>
      </c>
      <c r="C139" s="9">
        <f t="shared" si="9"/>
        <v>818.52904390836352</v>
      </c>
      <c r="D139" s="9">
        <f t="shared" si="7"/>
        <v>315.41076340098329</v>
      </c>
      <c r="E139" s="2">
        <f t="shared" si="10"/>
        <v>1133.9398073093469</v>
      </c>
      <c r="F139" s="6"/>
      <c r="G139" s="9">
        <f t="shared" si="13"/>
        <v>150800.00000000122</v>
      </c>
      <c r="H139" s="9">
        <f>IF(Tabela7[[#This Row],[Saldo kredytu]]&gt;0,$G$13/$G$8,0)</f>
        <v>866.66666666666663</v>
      </c>
      <c r="I139" s="9">
        <f t="shared" si="8"/>
        <v>282.75000000000227</v>
      </c>
      <c r="J139" s="10">
        <f t="shared" si="11"/>
        <v>1149.4166666666688</v>
      </c>
    </row>
    <row r="140" spans="1:10" x14ac:dyDescent="0.25">
      <c r="A140" s="8">
        <v>128</v>
      </c>
      <c r="B140" s="9">
        <f t="shared" si="12"/>
        <v>167400.5447699494</v>
      </c>
      <c r="C140" s="9">
        <f t="shared" si="9"/>
        <v>820.06378586569144</v>
      </c>
      <c r="D140" s="9">
        <f t="shared" si="7"/>
        <v>313.87602144365513</v>
      </c>
      <c r="E140" s="2">
        <f t="shared" si="10"/>
        <v>1133.9398073093466</v>
      </c>
      <c r="F140" s="6"/>
      <c r="G140" s="9">
        <f t="shared" si="13"/>
        <v>149933.33333333457</v>
      </c>
      <c r="H140" s="9">
        <f>IF(Tabela7[[#This Row],[Saldo kredytu]]&gt;0,$G$13/$G$8,0)</f>
        <v>866.66666666666663</v>
      </c>
      <c r="I140" s="9">
        <f t="shared" si="8"/>
        <v>281.12500000000233</v>
      </c>
      <c r="J140" s="10">
        <f t="shared" si="11"/>
        <v>1147.791666666669</v>
      </c>
    </row>
    <row r="141" spans="1:10" x14ac:dyDescent="0.25">
      <c r="A141" s="8">
        <v>129</v>
      </c>
      <c r="B141" s="9">
        <f t="shared" si="12"/>
        <v>166580.4809840837</v>
      </c>
      <c r="C141" s="9">
        <f t="shared" si="9"/>
        <v>821.60140546418972</v>
      </c>
      <c r="D141" s="9">
        <f t="shared" ref="D141:D204" si="14">B141*$D$8/12</f>
        <v>312.33840184515691</v>
      </c>
      <c r="E141" s="2">
        <f t="shared" si="10"/>
        <v>1133.9398073093466</v>
      </c>
      <c r="F141" s="6"/>
      <c r="G141" s="9">
        <f t="shared" si="13"/>
        <v>149066.66666666791</v>
      </c>
      <c r="H141" s="9">
        <f>IF(Tabela7[[#This Row],[Saldo kredytu]]&gt;0,$G$13/$G$8,0)</f>
        <v>866.66666666666663</v>
      </c>
      <c r="I141" s="9">
        <f t="shared" ref="I141:I204" si="15">G141*$D$8/12</f>
        <v>279.50000000000233</v>
      </c>
      <c r="J141" s="10">
        <f t="shared" si="11"/>
        <v>1146.166666666669</v>
      </c>
    </row>
    <row r="142" spans="1:10" x14ac:dyDescent="0.25">
      <c r="A142" s="8">
        <v>130</v>
      </c>
      <c r="B142" s="9">
        <f t="shared" si="12"/>
        <v>165758.8795786195</v>
      </c>
      <c r="C142" s="9">
        <f t="shared" ref="C142:C205" si="16">E142-D142</f>
        <v>823.14190809943489</v>
      </c>
      <c r="D142" s="9">
        <f t="shared" si="14"/>
        <v>310.79789920991158</v>
      </c>
      <c r="E142" s="2">
        <f t="shared" ref="E142:E205" si="17">IFERROR(-PMT($D$8/12,($E$8-A141),B142),0)</f>
        <v>1133.9398073093464</v>
      </c>
      <c r="F142" s="6"/>
      <c r="G142" s="9">
        <f t="shared" si="13"/>
        <v>148200.00000000125</v>
      </c>
      <c r="H142" s="9">
        <f>IF(Tabela7[[#This Row],[Saldo kredytu]]&gt;0,$G$13/$G$8,0)</f>
        <v>866.66666666666663</v>
      </c>
      <c r="I142" s="9">
        <f t="shared" si="15"/>
        <v>277.87500000000233</v>
      </c>
      <c r="J142" s="10">
        <f t="shared" ref="J142:J205" si="18">H142+I142</f>
        <v>1144.541666666669</v>
      </c>
    </row>
    <row r="143" spans="1:10" x14ac:dyDescent="0.25">
      <c r="A143" s="8">
        <v>131</v>
      </c>
      <c r="B143" s="9">
        <f t="shared" ref="B143:B206" si="19">B142-C142</f>
        <v>164935.73767052006</v>
      </c>
      <c r="C143" s="9">
        <f t="shared" si="16"/>
        <v>824.68529917712158</v>
      </c>
      <c r="D143" s="9">
        <f t="shared" si="14"/>
        <v>309.25450813222511</v>
      </c>
      <c r="E143" s="2">
        <f t="shared" si="17"/>
        <v>1133.9398073093466</v>
      </c>
      <c r="F143" s="6"/>
      <c r="G143" s="9">
        <f t="shared" ref="G143:G206" si="20">IF((G142-H142)&gt;0,(G142-H142),0)</f>
        <v>147333.33333333459</v>
      </c>
      <c r="H143" s="9">
        <f>IF(Tabela7[[#This Row],[Saldo kredytu]]&gt;0,$G$13/$G$8,0)</f>
        <v>866.66666666666663</v>
      </c>
      <c r="I143" s="9">
        <f t="shared" si="15"/>
        <v>276.25000000000233</v>
      </c>
      <c r="J143" s="10">
        <f t="shared" si="18"/>
        <v>1142.916666666669</v>
      </c>
    </row>
    <row r="144" spans="1:10" x14ac:dyDescent="0.25">
      <c r="A144" s="8">
        <v>132</v>
      </c>
      <c r="B144" s="9">
        <f t="shared" si="19"/>
        <v>164111.05237134293</v>
      </c>
      <c r="C144" s="9">
        <f t="shared" si="16"/>
        <v>826.23158411307872</v>
      </c>
      <c r="D144" s="9">
        <f t="shared" si="14"/>
        <v>307.70822319626797</v>
      </c>
      <c r="E144" s="2">
        <f t="shared" si="17"/>
        <v>1133.9398073093466</v>
      </c>
      <c r="F144" s="6"/>
      <c r="G144" s="9">
        <f t="shared" si="20"/>
        <v>146466.66666666794</v>
      </c>
      <c r="H144" s="9">
        <f>IF(Tabela7[[#This Row],[Saldo kredytu]]&gt;0,$G$13/$G$8,0)</f>
        <v>866.66666666666663</v>
      </c>
      <c r="I144" s="9">
        <f t="shared" si="15"/>
        <v>274.62500000000239</v>
      </c>
      <c r="J144" s="10">
        <f t="shared" si="18"/>
        <v>1141.291666666669</v>
      </c>
    </row>
    <row r="145" spans="1:10" x14ac:dyDescent="0.25">
      <c r="A145" s="8">
        <v>133</v>
      </c>
      <c r="B145" s="9">
        <f t="shared" si="19"/>
        <v>163284.82078722984</v>
      </c>
      <c r="C145" s="9">
        <f t="shared" si="16"/>
        <v>827.78076833329055</v>
      </c>
      <c r="D145" s="9">
        <f t="shared" si="14"/>
        <v>306.15903897605591</v>
      </c>
      <c r="E145" s="2">
        <f t="shared" si="17"/>
        <v>1133.9398073093464</v>
      </c>
      <c r="F145" s="6"/>
      <c r="G145" s="9">
        <f t="shared" si="20"/>
        <v>145600.00000000128</v>
      </c>
      <c r="H145" s="9">
        <f>IF(Tabela7[[#This Row],[Saldo kredytu]]&gt;0,$G$13/$G$8,0)</f>
        <v>866.66666666666663</v>
      </c>
      <c r="I145" s="9">
        <f t="shared" si="15"/>
        <v>273.00000000000239</v>
      </c>
      <c r="J145" s="10">
        <f t="shared" si="18"/>
        <v>1139.666666666669</v>
      </c>
    </row>
    <row r="146" spans="1:10" x14ac:dyDescent="0.25">
      <c r="A146" s="8">
        <v>134</v>
      </c>
      <c r="B146" s="9">
        <f t="shared" si="19"/>
        <v>162457.04001889654</v>
      </c>
      <c r="C146" s="9">
        <f t="shared" si="16"/>
        <v>829.33285727391535</v>
      </c>
      <c r="D146" s="9">
        <f t="shared" si="14"/>
        <v>304.606950035431</v>
      </c>
      <c r="E146" s="2">
        <f t="shared" si="17"/>
        <v>1133.9398073093464</v>
      </c>
      <c r="F146" s="6"/>
      <c r="G146" s="9">
        <f t="shared" si="20"/>
        <v>144733.33333333462</v>
      </c>
      <c r="H146" s="9">
        <f>IF(Tabela7[[#This Row],[Saldo kredytu]]&gt;0,$G$13/$G$8,0)</f>
        <v>866.66666666666663</v>
      </c>
      <c r="I146" s="9">
        <f t="shared" si="15"/>
        <v>271.37500000000244</v>
      </c>
      <c r="J146" s="10">
        <f t="shared" si="18"/>
        <v>1138.041666666669</v>
      </c>
    </row>
    <row r="147" spans="1:10" x14ac:dyDescent="0.25">
      <c r="A147" s="8">
        <v>135</v>
      </c>
      <c r="B147" s="9">
        <f t="shared" si="19"/>
        <v>161627.70716162262</v>
      </c>
      <c r="C147" s="9">
        <f t="shared" si="16"/>
        <v>830.887856381304</v>
      </c>
      <c r="D147" s="9">
        <f t="shared" si="14"/>
        <v>303.0519509280424</v>
      </c>
      <c r="E147" s="2">
        <f t="shared" si="17"/>
        <v>1133.9398073093464</v>
      </c>
      <c r="F147" s="6"/>
      <c r="G147" s="9">
        <f t="shared" si="20"/>
        <v>143866.66666666797</v>
      </c>
      <c r="H147" s="9">
        <f>IF(Tabela7[[#This Row],[Saldo kredytu]]&gt;0,$G$13/$G$8,0)</f>
        <v>866.66666666666663</v>
      </c>
      <c r="I147" s="9">
        <f t="shared" si="15"/>
        <v>269.75000000000244</v>
      </c>
      <c r="J147" s="10">
        <f t="shared" si="18"/>
        <v>1136.416666666669</v>
      </c>
    </row>
    <row r="148" spans="1:10" x14ac:dyDescent="0.25">
      <c r="A148" s="8">
        <v>136</v>
      </c>
      <c r="B148" s="9">
        <f t="shared" si="19"/>
        <v>160796.81930524131</v>
      </c>
      <c r="C148" s="9">
        <f t="shared" si="16"/>
        <v>832.44577111201897</v>
      </c>
      <c r="D148" s="9">
        <f t="shared" si="14"/>
        <v>301.49403619732743</v>
      </c>
      <c r="E148" s="2">
        <f t="shared" si="17"/>
        <v>1133.9398073093464</v>
      </c>
      <c r="F148" s="6"/>
      <c r="G148" s="9">
        <f t="shared" si="20"/>
        <v>143000.00000000131</v>
      </c>
      <c r="H148" s="9">
        <f>IF(Tabela7[[#This Row],[Saldo kredytu]]&gt;0,$G$13/$G$8,0)</f>
        <v>866.66666666666663</v>
      </c>
      <c r="I148" s="9">
        <f t="shared" si="15"/>
        <v>268.12500000000244</v>
      </c>
      <c r="J148" s="10">
        <f t="shared" si="18"/>
        <v>1134.791666666669</v>
      </c>
    </row>
    <row r="149" spans="1:10" x14ac:dyDescent="0.25">
      <c r="A149" s="8">
        <v>137</v>
      </c>
      <c r="B149" s="9">
        <f t="shared" si="19"/>
        <v>159964.37353412929</v>
      </c>
      <c r="C149" s="9">
        <f t="shared" si="16"/>
        <v>834.00660693285386</v>
      </c>
      <c r="D149" s="9">
        <f t="shared" si="14"/>
        <v>299.93320037649238</v>
      </c>
      <c r="E149" s="2">
        <f t="shared" si="17"/>
        <v>1133.9398073093462</v>
      </c>
      <c r="F149" s="6"/>
      <c r="G149" s="9">
        <f t="shared" si="20"/>
        <v>142133.33333333465</v>
      </c>
      <c r="H149" s="9">
        <f>IF(Tabela7[[#This Row],[Saldo kredytu]]&gt;0,$G$13/$G$8,0)</f>
        <v>866.66666666666663</v>
      </c>
      <c r="I149" s="9">
        <f t="shared" si="15"/>
        <v>266.50000000000244</v>
      </c>
      <c r="J149" s="10">
        <f t="shared" si="18"/>
        <v>1133.166666666669</v>
      </c>
    </row>
    <row r="150" spans="1:10" x14ac:dyDescent="0.25">
      <c r="A150" s="8">
        <v>138</v>
      </c>
      <c r="B150" s="9">
        <f t="shared" si="19"/>
        <v>159130.36692719645</v>
      </c>
      <c r="C150" s="9">
        <f t="shared" si="16"/>
        <v>835.57036932085316</v>
      </c>
      <c r="D150" s="9">
        <f t="shared" si="14"/>
        <v>298.3694379884933</v>
      </c>
      <c r="E150" s="2">
        <f t="shared" si="17"/>
        <v>1133.9398073093464</v>
      </c>
      <c r="F150" s="6"/>
      <c r="G150" s="9">
        <f t="shared" si="20"/>
        <v>141266.666666668</v>
      </c>
      <c r="H150" s="9">
        <f>IF(Tabela7[[#This Row],[Saldo kredytu]]&gt;0,$G$13/$G$8,0)</f>
        <v>866.66666666666663</v>
      </c>
      <c r="I150" s="9">
        <f t="shared" si="15"/>
        <v>264.8750000000025</v>
      </c>
      <c r="J150" s="10">
        <f t="shared" si="18"/>
        <v>1131.5416666666692</v>
      </c>
    </row>
    <row r="151" spans="1:10" x14ac:dyDescent="0.25">
      <c r="A151" s="8">
        <v>139</v>
      </c>
      <c r="B151" s="9">
        <f t="shared" si="19"/>
        <v>158294.79655787558</v>
      </c>
      <c r="C151" s="9">
        <f t="shared" si="16"/>
        <v>837.13706376332948</v>
      </c>
      <c r="D151" s="9">
        <f t="shared" si="14"/>
        <v>296.8027435460167</v>
      </c>
      <c r="E151" s="2">
        <f t="shared" si="17"/>
        <v>1133.9398073093462</v>
      </c>
      <c r="F151" s="6"/>
      <c r="G151" s="9">
        <f t="shared" si="20"/>
        <v>140400.00000000134</v>
      </c>
      <c r="H151" s="9">
        <f>IF(Tabela7[[#This Row],[Saldo kredytu]]&gt;0,$G$13/$G$8,0)</f>
        <v>866.66666666666663</v>
      </c>
      <c r="I151" s="9">
        <f t="shared" si="15"/>
        <v>263.2500000000025</v>
      </c>
      <c r="J151" s="10">
        <f t="shared" si="18"/>
        <v>1129.9166666666692</v>
      </c>
    </row>
    <row r="152" spans="1:10" x14ac:dyDescent="0.25">
      <c r="A152" s="8">
        <v>140</v>
      </c>
      <c r="B152" s="9">
        <f t="shared" si="19"/>
        <v>157457.65949411225</v>
      </c>
      <c r="C152" s="9">
        <f t="shared" si="16"/>
        <v>838.70669575788588</v>
      </c>
      <c r="D152" s="9">
        <f t="shared" si="14"/>
        <v>295.23311155146047</v>
      </c>
      <c r="E152" s="2">
        <f t="shared" si="17"/>
        <v>1133.9398073093464</v>
      </c>
      <c r="F152" s="6"/>
      <c r="G152" s="9">
        <f t="shared" si="20"/>
        <v>139533.33333333468</v>
      </c>
      <c r="H152" s="9">
        <f>IF(Tabela7[[#This Row],[Saldo kredytu]]&gt;0,$G$13/$G$8,0)</f>
        <v>866.66666666666663</v>
      </c>
      <c r="I152" s="9">
        <f t="shared" si="15"/>
        <v>261.6250000000025</v>
      </c>
      <c r="J152" s="10">
        <f t="shared" si="18"/>
        <v>1128.2916666666692</v>
      </c>
    </row>
    <row r="153" spans="1:10" x14ac:dyDescent="0.25">
      <c r="A153" s="8">
        <v>141</v>
      </c>
      <c r="B153" s="9">
        <f t="shared" si="19"/>
        <v>156618.95279835435</v>
      </c>
      <c r="C153" s="9">
        <f t="shared" si="16"/>
        <v>840.27927081243183</v>
      </c>
      <c r="D153" s="9">
        <f t="shared" si="14"/>
        <v>293.6605364969144</v>
      </c>
      <c r="E153" s="2">
        <f t="shared" si="17"/>
        <v>1133.9398073093462</v>
      </c>
      <c r="F153" s="6"/>
      <c r="G153" s="9">
        <f t="shared" si="20"/>
        <v>138666.66666666802</v>
      </c>
      <c r="H153" s="9">
        <f>IF(Tabela7[[#This Row],[Saldo kredytu]]&gt;0,$G$13/$G$8,0)</f>
        <v>866.66666666666663</v>
      </c>
      <c r="I153" s="9">
        <f t="shared" si="15"/>
        <v>260.00000000000256</v>
      </c>
      <c r="J153" s="10">
        <f t="shared" si="18"/>
        <v>1126.6666666666692</v>
      </c>
    </row>
    <row r="154" spans="1:10" x14ac:dyDescent="0.25">
      <c r="A154" s="8">
        <v>142</v>
      </c>
      <c r="B154" s="9">
        <f t="shared" si="19"/>
        <v>155778.67352754192</v>
      </c>
      <c r="C154" s="9">
        <f t="shared" si="16"/>
        <v>841.85479444520502</v>
      </c>
      <c r="D154" s="9">
        <f t="shared" si="14"/>
        <v>292.08501286414111</v>
      </c>
      <c r="E154" s="2">
        <f t="shared" si="17"/>
        <v>1133.9398073093462</v>
      </c>
      <c r="F154" s="6"/>
      <c r="G154" s="9">
        <f t="shared" si="20"/>
        <v>137800.00000000137</v>
      </c>
      <c r="H154" s="9">
        <f>IF(Tabela7[[#This Row],[Saldo kredytu]]&gt;0,$G$13/$G$8,0)</f>
        <v>866.66666666666663</v>
      </c>
      <c r="I154" s="9">
        <f t="shared" si="15"/>
        <v>258.37500000000256</v>
      </c>
      <c r="J154" s="10">
        <f t="shared" si="18"/>
        <v>1125.0416666666692</v>
      </c>
    </row>
    <row r="155" spans="1:10" x14ac:dyDescent="0.25">
      <c r="A155" s="8">
        <v>143</v>
      </c>
      <c r="B155" s="9">
        <f t="shared" si="19"/>
        <v>154936.8187330967</v>
      </c>
      <c r="C155" s="9">
        <f t="shared" si="16"/>
        <v>843.43327218478987</v>
      </c>
      <c r="D155" s="9">
        <f t="shared" si="14"/>
        <v>290.50653512455631</v>
      </c>
      <c r="E155" s="2">
        <f t="shared" si="17"/>
        <v>1133.9398073093462</v>
      </c>
      <c r="F155" s="6"/>
      <c r="G155" s="9">
        <f t="shared" si="20"/>
        <v>136933.33333333471</v>
      </c>
      <c r="H155" s="9">
        <f>IF(Tabela7[[#This Row],[Saldo kredytu]]&gt;0,$G$13/$G$8,0)</f>
        <v>866.66666666666663</v>
      </c>
      <c r="I155" s="9">
        <f t="shared" si="15"/>
        <v>256.75000000000256</v>
      </c>
      <c r="J155" s="10">
        <f t="shared" si="18"/>
        <v>1123.4166666666692</v>
      </c>
    </row>
    <row r="156" spans="1:10" x14ac:dyDescent="0.25">
      <c r="A156" s="8">
        <v>144</v>
      </c>
      <c r="B156" s="9">
        <f t="shared" si="19"/>
        <v>154093.3854609119</v>
      </c>
      <c r="C156" s="9">
        <f t="shared" si="16"/>
        <v>845.01470957013635</v>
      </c>
      <c r="D156" s="9">
        <f t="shared" si="14"/>
        <v>288.92509773920978</v>
      </c>
      <c r="E156" s="2">
        <f t="shared" si="17"/>
        <v>1133.9398073093462</v>
      </c>
      <c r="F156" s="6"/>
      <c r="G156" s="9">
        <f t="shared" si="20"/>
        <v>136066.66666666805</v>
      </c>
      <c r="H156" s="9">
        <f>IF(Tabela7[[#This Row],[Saldo kredytu]]&gt;0,$G$13/$G$8,0)</f>
        <v>866.66666666666663</v>
      </c>
      <c r="I156" s="9">
        <f t="shared" si="15"/>
        <v>255.12500000000259</v>
      </c>
      <c r="J156" s="10">
        <f t="shared" si="18"/>
        <v>1121.7916666666692</v>
      </c>
    </row>
    <row r="157" spans="1:10" x14ac:dyDescent="0.25">
      <c r="A157" s="8">
        <v>145</v>
      </c>
      <c r="B157" s="9">
        <f t="shared" si="19"/>
        <v>153248.37075134178</v>
      </c>
      <c r="C157" s="9">
        <f t="shared" si="16"/>
        <v>846.59911215058037</v>
      </c>
      <c r="D157" s="9">
        <f t="shared" si="14"/>
        <v>287.34069515876581</v>
      </c>
      <c r="E157" s="2">
        <f t="shared" si="17"/>
        <v>1133.9398073093462</v>
      </c>
      <c r="F157" s="6"/>
      <c r="G157" s="9">
        <f t="shared" si="20"/>
        <v>135200.0000000014</v>
      </c>
      <c r="H157" s="9">
        <f>IF(Tabela7[[#This Row],[Saldo kredytu]]&gt;0,$G$13/$G$8,0)</f>
        <v>866.66666666666663</v>
      </c>
      <c r="I157" s="9">
        <f t="shared" si="15"/>
        <v>253.50000000000261</v>
      </c>
      <c r="J157" s="10">
        <f t="shared" si="18"/>
        <v>1120.1666666666692</v>
      </c>
    </row>
    <row r="158" spans="1:10" x14ac:dyDescent="0.25">
      <c r="A158" s="8">
        <v>146</v>
      </c>
      <c r="B158" s="9">
        <f t="shared" si="19"/>
        <v>152401.7716391912</v>
      </c>
      <c r="C158" s="9">
        <f t="shared" si="16"/>
        <v>848.1864854858627</v>
      </c>
      <c r="D158" s="9">
        <f t="shared" si="14"/>
        <v>285.75332182348347</v>
      </c>
      <c r="E158" s="2">
        <f t="shared" si="17"/>
        <v>1133.9398073093462</v>
      </c>
      <c r="F158" s="6"/>
      <c r="G158" s="9">
        <f t="shared" si="20"/>
        <v>134333.33333333474</v>
      </c>
      <c r="H158" s="9">
        <f>IF(Tabela7[[#This Row],[Saldo kredytu]]&gt;0,$G$13/$G$8,0)</f>
        <v>866.66666666666663</v>
      </c>
      <c r="I158" s="9">
        <f t="shared" si="15"/>
        <v>251.87500000000261</v>
      </c>
      <c r="J158" s="10">
        <f t="shared" si="18"/>
        <v>1118.5416666666692</v>
      </c>
    </row>
    <row r="159" spans="1:10" x14ac:dyDescent="0.25">
      <c r="A159" s="8">
        <v>147</v>
      </c>
      <c r="B159" s="9">
        <f t="shared" si="19"/>
        <v>151553.58515370532</v>
      </c>
      <c r="C159" s="9">
        <f t="shared" si="16"/>
        <v>849.77683514614841</v>
      </c>
      <c r="D159" s="9">
        <f t="shared" si="14"/>
        <v>284.16297216319748</v>
      </c>
      <c r="E159" s="2">
        <f t="shared" si="17"/>
        <v>1133.939807309346</v>
      </c>
      <c r="F159" s="6"/>
      <c r="G159" s="9">
        <f t="shared" si="20"/>
        <v>133466.66666666808</v>
      </c>
      <c r="H159" s="9">
        <f>IF(Tabela7[[#This Row],[Saldo kredytu]]&gt;0,$G$13/$G$8,0)</f>
        <v>866.66666666666663</v>
      </c>
      <c r="I159" s="9">
        <f t="shared" si="15"/>
        <v>250.25000000000264</v>
      </c>
      <c r="J159" s="10">
        <f t="shared" si="18"/>
        <v>1116.9166666666692</v>
      </c>
    </row>
    <row r="160" spans="1:10" x14ac:dyDescent="0.25">
      <c r="A160" s="8">
        <v>148</v>
      </c>
      <c r="B160" s="9">
        <f t="shared" si="19"/>
        <v>150703.80831855917</v>
      </c>
      <c r="C160" s="9">
        <f t="shared" si="16"/>
        <v>851.37016671204776</v>
      </c>
      <c r="D160" s="9">
        <f t="shared" si="14"/>
        <v>282.56964059729842</v>
      </c>
      <c r="E160" s="2">
        <f t="shared" si="17"/>
        <v>1133.9398073093462</v>
      </c>
      <c r="F160" s="6"/>
      <c r="G160" s="9">
        <f t="shared" si="20"/>
        <v>132600.00000000143</v>
      </c>
      <c r="H160" s="9">
        <f>IF(Tabela7[[#This Row],[Saldo kredytu]]&gt;0,$G$13/$G$8,0)</f>
        <v>866.66666666666663</v>
      </c>
      <c r="I160" s="9">
        <f t="shared" si="15"/>
        <v>248.62500000000264</v>
      </c>
      <c r="J160" s="10">
        <f t="shared" si="18"/>
        <v>1115.2916666666692</v>
      </c>
    </row>
    <row r="161" spans="1:10" x14ac:dyDescent="0.25">
      <c r="A161" s="8">
        <v>149</v>
      </c>
      <c r="B161" s="9">
        <f t="shared" si="19"/>
        <v>149852.43815184711</v>
      </c>
      <c r="C161" s="9">
        <f t="shared" si="16"/>
        <v>852.9664857746327</v>
      </c>
      <c r="D161" s="9">
        <f t="shared" si="14"/>
        <v>280.97332153471331</v>
      </c>
      <c r="E161" s="2">
        <f t="shared" si="17"/>
        <v>1133.939807309346</v>
      </c>
      <c r="F161" s="6"/>
      <c r="G161" s="9">
        <f t="shared" si="20"/>
        <v>131733.33333333477</v>
      </c>
      <c r="H161" s="9">
        <f>IF(Tabela7[[#This Row],[Saldo kredytu]]&gt;0,$G$13/$G$8,0)</f>
        <v>866.66666666666663</v>
      </c>
      <c r="I161" s="9">
        <f t="shared" si="15"/>
        <v>247.0000000000027</v>
      </c>
      <c r="J161" s="10">
        <f t="shared" si="18"/>
        <v>1113.6666666666692</v>
      </c>
    </row>
    <row r="162" spans="1:10" x14ac:dyDescent="0.25">
      <c r="A162" s="8">
        <v>150</v>
      </c>
      <c r="B162" s="9">
        <f t="shared" si="19"/>
        <v>148999.47166607247</v>
      </c>
      <c r="C162" s="9">
        <f t="shared" si="16"/>
        <v>854.56579793545984</v>
      </c>
      <c r="D162" s="9">
        <f t="shared" si="14"/>
        <v>279.37400937388583</v>
      </c>
      <c r="E162" s="2">
        <f t="shared" si="17"/>
        <v>1133.9398073093457</v>
      </c>
      <c r="F162" s="6"/>
      <c r="G162" s="9">
        <f t="shared" si="20"/>
        <v>130866.6666666681</v>
      </c>
      <c r="H162" s="9">
        <f>IF(Tabela7[[#This Row],[Saldo kredytu]]&gt;0,$G$13/$G$8,0)</f>
        <v>866.66666666666663</v>
      </c>
      <c r="I162" s="9">
        <f t="shared" si="15"/>
        <v>245.3750000000027</v>
      </c>
      <c r="J162" s="10">
        <f t="shared" si="18"/>
        <v>1112.0416666666692</v>
      </c>
    </row>
    <row r="163" spans="1:10" x14ac:dyDescent="0.25">
      <c r="A163" s="8">
        <v>151</v>
      </c>
      <c r="B163" s="9">
        <f t="shared" si="19"/>
        <v>148144.90586813699</v>
      </c>
      <c r="C163" s="9">
        <f t="shared" si="16"/>
        <v>856.16810880658863</v>
      </c>
      <c r="D163" s="9">
        <f t="shared" si="14"/>
        <v>277.77169850275686</v>
      </c>
      <c r="E163" s="2">
        <f t="shared" si="17"/>
        <v>1133.9398073093455</v>
      </c>
      <c r="F163" s="6"/>
      <c r="G163" s="9">
        <f t="shared" si="20"/>
        <v>130000.00000000143</v>
      </c>
      <c r="H163" s="9">
        <f>IF(Tabela7[[#This Row],[Saldo kredytu]]&gt;0,$G$13/$G$8,0)</f>
        <v>866.66666666666663</v>
      </c>
      <c r="I163" s="9">
        <f t="shared" si="15"/>
        <v>243.75000000000264</v>
      </c>
      <c r="J163" s="10">
        <f t="shared" si="18"/>
        <v>1110.4166666666692</v>
      </c>
    </row>
    <row r="164" spans="1:10" x14ac:dyDescent="0.25">
      <c r="A164" s="8">
        <v>152</v>
      </c>
      <c r="B164" s="9">
        <f t="shared" si="19"/>
        <v>147288.7377593304</v>
      </c>
      <c r="C164" s="9">
        <f t="shared" si="16"/>
        <v>857.77342401060105</v>
      </c>
      <c r="D164" s="9">
        <f t="shared" si="14"/>
        <v>276.16638329874451</v>
      </c>
      <c r="E164" s="2">
        <f t="shared" si="17"/>
        <v>1133.9398073093455</v>
      </c>
      <c r="F164" s="6"/>
      <c r="G164" s="9">
        <f t="shared" si="20"/>
        <v>129133.33333333475</v>
      </c>
      <c r="H164" s="9">
        <f>IF(Tabela7[[#This Row],[Saldo kredytu]]&gt;0,$G$13/$G$8,0)</f>
        <v>866.66666666666663</v>
      </c>
      <c r="I164" s="9">
        <f t="shared" si="15"/>
        <v>242.12500000000264</v>
      </c>
      <c r="J164" s="10">
        <f t="shared" si="18"/>
        <v>1108.7916666666692</v>
      </c>
    </row>
    <row r="165" spans="1:10" x14ac:dyDescent="0.25">
      <c r="A165" s="8">
        <v>153</v>
      </c>
      <c r="B165" s="9">
        <f t="shared" si="19"/>
        <v>146430.96433531979</v>
      </c>
      <c r="C165" s="9">
        <f t="shared" si="16"/>
        <v>859.38174918062089</v>
      </c>
      <c r="D165" s="9">
        <f t="shared" si="14"/>
        <v>274.55805812872461</v>
      </c>
      <c r="E165" s="2">
        <f t="shared" si="17"/>
        <v>1133.9398073093455</v>
      </c>
      <c r="F165" s="6"/>
      <c r="G165" s="9">
        <f t="shared" si="20"/>
        <v>128266.66666666808</v>
      </c>
      <c r="H165" s="9">
        <f>IF(Tabela7[[#This Row],[Saldo kredytu]]&gt;0,$G$13/$G$8,0)</f>
        <v>866.66666666666663</v>
      </c>
      <c r="I165" s="9">
        <f t="shared" si="15"/>
        <v>240.50000000000264</v>
      </c>
      <c r="J165" s="10">
        <f t="shared" si="18"/>
        <v>1107.1666666666692</v>
      </c>
    </row>
    <row r="166" spans="1:10" x14ac:dyDescent="0.25">
      <c r="A166" s="8">
        <v>154</v>
      </c>
      <c r="B166" s="9">
        <f t="shared" si="19"/>
        <v>145571.58258613918</v>
      </c>
      <c r="C166" s="9">
        <f t="shared" si="16"/>
        <v>860.99308996033483</v>
      </c>
      <c r="D166" s="9">
        <f t="shared" si="14"/>
        <v>272.94671734901095</v>
      </c>
      <c r="E166" s="2">
        <f t="shared" si="17"/>
        <v>1133.9398073093457</v>
      </c>
      <c r="F166" s="6"/>
      <c r="G166" s="9">
        <f t="shared" si="20"/>
        <v>127400.00000000141</v>
      </c>
      <c r="H166" s="9">
        <f>IF(Tabela7[[#This Row],[Saldo kredytu]]&gt;0,$G$13/$G$8,0)</f>
        <v>866.66666666666663</v>
      </c>
      <c r="I166" s="9">
        <f t="shared" si="15"/>
        <v>238.87500000000264</v>
      </c>
      <c r="J166" s="10">
        <f t="shared" si="18"/>
        <v>1105.5416666666692</v>
      </c>
    </row>
    <row r="167" spans="1:10" x14ac:dyDescent="0.25">
      <c r="A167" s="8">
        <v>155</v>
      </c>
      <c r="B167" s="9">
        <f t="shared" si="19"/>
        <v>144710.58949617884</v>
      </c>
      <c r="C167" s="9">
        <f t="shared" si="16"/>
        <v>862.60745200401016</v>
      </c>
      <c r="D167" s="9">
        <f t="shared" si="14"/>
        <v>271.33235530533528</v>
      </c>
      <c r="E167" s="2">
        <f t="shared" si="17"/>
        <v>1133.9398073093455</v>
      </c>
      <c r="F167" s="6"/>
      <c r="G167" s="9">
        <f t="shared" si="20"/>
        <v>126533.33333333474</v>
      </c>
      <c r="H167" s="9">
        <f>IF(Tabela7[[#This Row],[Saldo kredytu]]&gt;0,$G$13/$G$8,0)</f>
        <v>866.66666666666663</v>
      </c>
      <c r="I167" s="9">
        <f t="shared" si="15"/>
        <v>237.25000000000261</v>
      </c>
      <c r="J167" s="10">
        <f t="shared" si="18"/>
        <v>1103.9166666666692</v>
      </c>
    </row>
    <row r="168" spans="1:10" x14ac:dyDescent="0.25">
      <c r="A168" s="8">
        <v>156</v>
      </c>
      <c r="B168" s="9">
        <f t="shared" si="19"/>
        <v>143847.98204417483</v>
      </c>
      <c r="C168" s="9">
        <f t="shared" si="16"/>
        <v>864.22484097651773</v>
      </c>
      <c r="D168" s="9">
        <f t="shared" si="14"/>
        <v>269.71496633282783</v>
      </c>
      <c r="E168" s="2">
        <f t="shared" si="17"/>
        <v>1133.9398073093455</v>
      </c>
      <c r="F168" s="6"/>
      <c r="G168" s="9">
        <f t="shared" si="20"/>
        <v>125666.66666666807</v>
      </c>
      <c r="H168" s="9">
        <f>IF(Tabela7[[#This Row],[Saldo kredytu]]&gt;0,$G$13/$G$8,0)</f>
        <v>866.66666666666663</v>
      </c>
      <c r="I168" s="9">
        <f t="shared" si="15"/>
        <v>235.62500000000261</v>
      </c>
      <c r="J168" s="10">
        <f t="shared" si="18"/>
        <v>1102.2916666666692</v>
      </c>
    </row>
    <row r="169" spans="1:10" x14ac:dyDescent="0.25">
      <c r="A169" s="8">
        <v>157</v>
      </c>
      <c r="B169" s="9">
        <f t="shared" si="19"/>
        <v>142983.7572031983</v>
      </c>
      <c r="C169" s="9">
        <f t="shared" si="16"/>
        <v>865.8452625533489</v>
      </c>
      <c r="D169" s="9">
        <f t="shared" si="14"/>
        <v>268.09454475599676</v>
      </c>
      <c r="E169" s="2">
        <f t="shared" si="17"/>
        <v>1133.9398073093457</v>
      </c>
      <c r="F169" s="6"/>
      <c r="G169" s="9">
        <f t="shared" si="20"/>
        <v>124800.0000000014</v>
      </c>
      <c r="H169" s="9">
        <f>IF(Tabela7[[#This Row],[Saldo kredytu]]&gt;0,$G$13/$G$8,0)</f>
        <v>866.66666666666663</v>
      </c>
      <c r="I169" s="9">
        <f t="shared" si="15"/>
        <v>234.00000000000261</v>
      </c>
      <c r="J169" s="10">
        <f t="shared" si="18"/>
        <v>1100.6666666666692</v>
      </c>
    </row>
    <row r="170" spans="1:10" x14ac:dyDescent="0.25">
      <c r="A170" s="8">
        <v>158</v>
      </c>
      <c r="B170" s="9">
        <f t="shared" si="19"/>
        <v>142117.91194064496</v>
      </c>
      <c r="C170" s="9">
        <f t="shared" si="16"/>
        <v>867.46872242063614</v>
      </c>
      <c r="D170" s="9">
        <f t="shared" si="14"/>
        <v>266.4710848887093</v>
      </c>
      <c r="E170" s="2">
        <f t="shared" si="17"/>
        <v>1133.9398073093455</v>
      </c>
      <c r="F170" s="6"/>
      <c r="G170" s="9">
        <f t="shared" si="20"/>
        <v>123933.33333333473</v>
      </c>
      <c r="H170" s="9">
        <f>IF(Tabela7[[#This Row],[Saldo kredytu]]&gt;0,$G$13/$G$8,0)</f>
        <v>866.66666666666663</v>
      </c>
      <c r="I170" s="9">
        <f t="shared" si="15"/>
        <v>232.37500000000261</v>
      </c>
      <c r="J170" s="10">
        <f t="shared" si="18"/>
        <v>1099.0416666666692</v>
      </c>
    </row>
    <row r="171" spans="1:10" x14ac:dyDescent="0.25">
      <c r="A171" s="8">
        <v>159</v>
      </c>
      <c r="B171" s="9">
        <f t="shared" si="19"/>
        <v>141250.44321822433</v>
      </c>
      <c r="C171" s="9">
        <f t="shared" si="16"/>
        <v>869.09522627517504</v>
      </c>
      <c r="D171" s="9">
        <f t="shared" si="14"/>
        <v>264.84458103417063</v>
      </c>
      <c r="E171" s="2">
        <f t="shared" si="17"/>
        <v>1133.9398073093457</v>
      </c>
      <c r="F171" s="6"/>
      <c r="G171" s="9">
        <f t="shared" si="20"/>
        <v>123066.66666666805</v>
      </c>
      <c r="H171" s="9">
        <f>IF(Tabela7[[#This Row],[Saldo kredytu]]&gt;0,$G$13/$G$8,0)</f>
        <v>866.66666666666663</v>
      </c>
      <c r="I171" s="9">
        <f t="shared" si="15"/>
        <v>230.75000000000259</v>
      </c>
      <c r="J171" s="10">
        <f t="shared" si="18"/>
        <v>1097.4166666666692</v>
      </c>
    </row>
    <row r="172" spans="1:10" x14ac:dyDescent="0.25">
      <c r="A172" s="8">
        <v>160</v>
      </c>
      <c r="B172" s="9">
        <f t="shared" si="19"/>
        <v>140381.34799194915</v>
      </c>
      <c r="C172" s="9">
        <f t="shared" si="16"/>
        <v>870.72477982444093</v>
      </c>
      <c r="D172" s="9">
        <f t="shared" si="14"/>
        <v>263.21502748490462</v>
      </c>
      <c r="E172" s="2">
        <f t="shared" si="17"/>
        <v>1133.9398073093455</v>
      </c>
      <c r="F172" s="6"/>
      <c r="G172" s="9">
        <f t="shared" si="20"/>
        <v>122200.00000000138</v>
      </c>
      <c r="H172" s="9">
        <f>IF(Tabela7[[#This Row],[Saldo kredytu]]&gt;0,$G$13/$G$8,0)</f>
        <v>866.66666666666663</v>
      </c>
      <c r="I172" s="9">
        <f t="shared" si="15"/>
        <v>229.12500000000259</v>
      </c>
      <c r="J172" s="10">
        <f t="shared" si="18"/>
        <v>1095.7916666666692</v>
      </c>
    </row>
    <row r="173" spans="1:10" x14ac:dyDescent="0.25">
      <c r="A173" s="8">
        <v>161</v>
      </c>
      <c r="B173" s="9">
        <f t="shared" si="19"/>
        <v>139510.62321212472</v>
      </c>
      <c r="C173" s="9">
        <f t="shared" si="16"/>
        <v>872.35738878661164</v>
      </c>
      <c r="D173" s="9">
        <f t="shared" si="14"/>
        <v>261.5824185227338</v>
      </c>
      <c r="E173" s="2">
        <f t="shared" si="17"/>
        <v>1133.9398073093455</v>
      </c>
      <c r="F173" s="6"/>
      <c r="G173" s="9">
        <f t="shared" si="20"/>
        <v>121333.33333333471</v>
      </c>
      <c r="H173" s="9">
        <f>IF(Tabela7[[#This Row],[Saldo kredytu]]&gt;0,$G$13/$G$8,0)</f>
        <v>866.66666666666663</v>
      </c>
      <c r="I173" s="9">
        <f t="shared" si="15"/>
        <v>227.50000000000259</v>
      </c>
      <c r="J173" s="10">
        <f t="shared" si="18"/>
        <v>1094.1666666666692</v>
      </c>
    </row>
    <row r="174" spans="1:10" x14ac:dyDescent="0.25">
      <c r="A174" s="8">
        <v>162</v>
      </c>
      <c r="B174" s="9">
        <f t="shared" si="19"/>
        <v>138638.26582333809</v>
      </c>
      <c r="C174" s="9">
        <f t="shared" si="16"/>
        <v>873.99305889058655</v>
      </c>
      <c r="D174" s="9">
        <f t="shared" si="14"/>
        <v>259.94674841875889</v>
      </c>
      <c r="E174" s="2">
        <f t="shared" si="17"/>
        <v>1133.9398073093455</v>
      </c>
      <c r="F174" s="6"/>
      <c r="G174" s="9">
        <f t="shared" si="20"/>
        <v>120466.66666666804</v>
      </c>
      <c r="H174" s="9">
        <f>IF(Tabela7[[#This Row],[Saldo kredytu]]&gt;0,$G$13/$G$8,0)</f>
        <v>866.66666666666663</v>
      </c>
      <c r="I174" s="9">
        <f t="shared" si="15"/>
        <v>225.87500000000259</v>
      </c>
      <c r="J174" s="10">
        <f t="shared" si="18"/>
        <v>1092.5416666666692</v>
      </c>
    </row>
    <row r="175" spans="1:10" x14ac:dyDescent="0.25">
      <c r="A175" s="8">
        <v>163</v>
      </c>
      <c r="B175" s="9">
        <f t="shared" si="19"/>
        <v>137764.27276444749</v>
      </c>
      <c r="C175" s="9">
        <f t="shared" si="16"/>
        <v>875.63179587600644</v>
      </c>
      <c r="D175" s="9">
        <f t="shared" si="14"/>
        <v>258.30801143333906</v>
      </c>
      <c r="E175" s="2">
        <f t="shared" si="17"/>
        <v>1133.9398073093455</v>
      </c>
      <c r="F175" s="6"/>
      <c r="G175" s="9">
        <f t="shared" si="20"/>
        <v>119600.00000000137</v>
      </c>
      <c r="H175" s="9">
        <f>IF(Tabela7[[#This Row],[Saldo kredytu]]&gt;0,$G$13/$G$8,0)</f>
        <v>866.66666666666663</v>
      </c>
      <c r="I175" s="9">
        <f t="shared" si="15"/>
        <v>224.25000000000253</v>
      </c>
      <c r="J175" s="10">
        <f t="shared" si="18"/>
        <v>1090.9166666666692</v>
      </c>
    </row>
    <row r="176" spans="1:10" x14ac:dyDescent="0.25">
      <c r="A176" s="8">
        <v>164</v>
      </c>
      <c r="B176" s="9">
        <f t="shared" si="19"/>
        <v>136888.64096857148</v>
      </c>
      <c r="C176" s="9">
        <f t="shared" si="16"/>
        <v>877.27360549327375</v>
      </c>
      <c r="D176" s="9">
        <f t="shared" si="14"/>
        <v>256.66620181607152</v>
      </c>
      <c r="E176" s="2">
        <f t="shared" si="17"/>
        <v>1133.9398073093453</v>
      </c>
      <c r="F176" s="6"/>
      <c r="G176" s="9">
        <f t="shared" si="20"/>
        <v>118733.3333333347</v>
      </c>
      <c r="H176" s="9">
        <f>IF(Tabela7[[#This Row],[Saldo kredytu]]&gt;0,$G$13/$G$8,0)</f>
        <v>866.66666666666663</v>
      </c>
      <c r="I176" s="9">
        <f t="shared" si="15"/>
        <v>222.62500000000253</v>
      </c>
      <c r="J176" s="10">
        <f t="shared" si="18"/>
        <v>1089.2916666666692</v>
      </c>
    </row>
    <row r="177" spans="1:10" x14ac:dyDescent="0.25">
      <c r="A177" s="8">
        <v>165</v>
      </c>
      <c r="B177" s="9">
        <f t="shared" si="19"/>
        <v>136011.3673630782</v>
      </c>
      <c r="C177" s="9">
        <f t="shared" si="16"/>
        <v>878.9184935035737</v>
      </c>
      <c r="D177" s="9">
        <f t="shared" si="14"/>
        <v>255.0213138057716</v>
      </c>
      <c r="E177" s="2">
        <f t="shared" si="17"/>
        <v>1133.9398073093453</v>
      </c>
      <c r="F177" s="6"/>
      <c r="G177" s="9">
        <f t="shared" si="20"/>
        <v>117866.66666666802</v>
      </c>
      <c r="H177" s="9">
        <f>IF(Tabela7[[#This Row],[Saldo kredytu]]&gt;0,$G$13/$G$8,0)</f>
        <v>866.66666666666663</v>
      </c>
      <c r="I177" s="9">
        <f t="shared" si="15"/>
        <v>221.00000000000253</v>
      </c>
      <c r="J177" s="10">
        <f t="shared" si="18"/>
        <v>1087.6666666666692</v>
      </c>
    </row>
    <row r="178" spans="1:10" x14ac:dyDescent="0.25">
      <c r="A178" s="8">
        <v>166</v>
      </c>
      <c r="B178" s="9">
        <f t="shared" si="19"/>
        <v>135132.44886957464</v>
      </c>
      <c r="C178" s="9">
        <f t="shared" si="16"/>
        <v>880.56646567889288</v>
      </c>
      <c r="D178" s="9">
        <f t="shared" si="14"/>
        <v>253.37334163045242</v>
      </c>
      <c r="E178" s="2">
        <f t="shared" si="17"/>
        <v>1133.9398073093453</v>
      </c>
      <c r="F178" s="6"/>
      <c r="G178" s="9">
        <f t="shared" si="20"/>
        <v>117000.00000000135</v>
      </c>
      <c r="H178" s="9">
        <f>IF(Tabela7[[#This Row],[Saldo kredytu]]&gt;0,$G$13/$G$8,0)</f>
        <v>866.66666666666663</v>
      </c>
      <c r="I178" s="9">
        <f t="shared" si="15"/>
        <v>219.37500000000253</v>
      </c>
      <c r="J178" s="10">
        <f t="shared" si="18"/>
        <v>1086.0416666666692</v>
      </c>
    </row>
    <row r="179" spans="1:10" x14ac:dyDescent="0.25">
      <c r="A179" s="8">
        <v>167</v>
      </c>
      <c r="B179" s="9">
        <f t="shared" si="19"/>
        <v>134251.88240389575</v>
      </c>
      <c r="C179" s="9">
        <f t="shared" si="16"/>
        <v>882.21752780204099</v>
      </c>
      <c r="D179" s="9">
        <f t="shared" si="14"/>
        <v>251.72227950730453</v>
      </c>
      <c r="E179" s="2">
        <f t="shared" si="17"/>
        <v>1133.9398073093455</v>
      </c>
      <c r="F179" s="6"/>
      <c r="G179" s="9">
        <f t="shared" si="20"/>
        <v>116133.33333333468</v>
      </c>
      <c r="H179" s="9">
        <f>IF(Tabela7[[#This Row],[Saldo kredytu]]&gt;0,$G$13/$G$8,0)</f>
        <v>866.66666666666663</v>
      </c>
      <c r="I179" s="9">
        <f t="shared" si="15"/>
        <v>217.75000000000253</v>
      </c>
      <c r="J179" s="10">
        <f t="shared" si="18"/>
        <v>1084.4166666666692</v>
      </c>
    </row>
    <row r="180" spans="1:10" x14ac:dyDescent="0.25">
      <c r="A180" s="8">
        <v>168</v>
      </c>
      <c r="B180" s="9">
        <f t="shared" si="19"/>
        <v>133369.66487609371</v>
      </c>
      <c r="C180" s="9">
        <f t="shared" si="16"/>
        <v>883.8716856666698</v>
      </c>
      <c r="D180" s="9">
        <f t="shared" si="14"/>
        <v>250.06812164267569</v>
      </c>
      <c r="E180" s="2">
        <f t="shared" si="17"/>
        <v>1133.9398073093455</v>
      </c>
      <c r="F180" s="6"/>
      <c r="G180" s="9">
        <f t="shared" si="20"/>
        <v>115266.66666666801</v>
      </c>
      <c r="H180" s="9">
        <f>IF(Tabela7[[#This Row],[Saldo kredytu]]&gt;0,$G$13/$G$8,0)</f>
        <v>866.66666666666663</v>
      </c>
      <c r="I180" s="9">
        <f t="shared" si="15"/>
        <v>216.1250000000025</v>
      </c>
      <c r="J180" s="10">
        <f t="shared" si="18"/>
        <v>1082.7916666666692</v>
      </c>
    </row>
    <row r="181" spans="1:10" x14ac:dyDescent="0.25">
      <c r="A181" s="8">
        <v>169</v>
      </c>
      <c r="B181" s="9">
        <f t="shared" si="19"/>
        <v>132485.79319042704</v>
      </c>
      <c r="C181" s="9">
        <f t="shared" si="16"/>
        <v>885.52894507729479</v>
      </c>
      <c r="D181" s="9">
        <f t="shared" si="14"/>
        <v>248.4108622320507</v>
      </c>
      <c r="E181" s="2">
        <f t="shared" si="17"/>
        <v>1133.9398073093455</v>
      </c>
      <c r="F181" s="6"/>
      <c r="G181" s="9">
        <f t="shared" si="20"/>
        <v>114400.00000000134</v>
      </c>
      <c r="H181" s="9">
        <f>IF(Tabela7[[#This Row],[Saldo kredytu]]&gt;0,$G$13/$G$8,0)</f>
        <v>866.66666666666663</v>
      </c>
      <c r="I181" s="9">
        <f t="shared" si="15"/>
        <v>214.5000000000025</v>
      </c>
      <c r="J181" s="10">
        <f t="shared" si="18"/>
        <v>1081.1666666666692</v>
      </c>
    </row>
    <row r="182" spans="1:10" x14ac:dyDescent="0.25">
      <c r="A182" s="8">
        <v>170</v>
      </c>
      <c r="B182" s="9">
        <f t="shared" si="19"/>
        <v>131600.26424534974</v>
      </c>
      <c r="C182" s="9">
        <f t="shared" si="16"/>
        <v>887.18931184931478</v>
      </c>
      <c r="D182" s="9">
        <f t="shared" si="14"/>
        <v>246.75049546003075</v>
      </c>
      <c r="E182" s="2">
        <f t="shared" si="17"/>
        <v>1133.9398073093455</v>
      </c>
      <c r="F182" s="6"/>
      <c r="G182" s="9">
        <f t="shared" si="20"/>
        <v>113533.33333333467</v>
      </c>
      <c r="H182" s="9">
        <f>IF(Tabela7[[#This Row],[Saldo kredytu]]&gt;0,$G$13/$G$8,0)</f>
        <v>866.66666666666663</v>
      </c>
      <c r="I182" s="9">
        <f t="shared" si="15"/>
        <v>212.8750000000025</v>
      </c>
      <c r="J182" s="10">
        <f t="shared" si="18"/>
        <v>1079.5416666666692</v>
      </c>
    </row>
    <row r="183" spans="1:10" x14ac:dyDescent="0.25">
      <c r="A183" s="8">
        <v>171</v>
      </c>
      <c r="B183" s="9">
        <f t="shared" si="19"/>
        <v>130713.07493350042</v>
      </c>
      <c r="C183" s="9">
        <f t="shared" si="16"/>
        <v>888.85279180903217</v>
      </c>
      <c r="D183" s="9">
        <f t="shared" si="14"/>
        <v>245.0870155003133</v>
      </c>
      <c r="E183" s="2">
        <f t="shared" si="17"/>
        <v>1133.9398073093455</v>
      </c>
      <c r="F183" s="6"/>
      <c r="G183" s="9">
        <f t="shared" si="20"/>
        <v>112666.666666668</v>
      </c>
      <c r="H183" s="9">
        <f>IF(Tabela7[[#This Row],[Saldo kredytu]]&gt;0,$G$13/$G$8,0)</f>
        <v>866.66666666666663</v>
      </c>
      <c r="I183" s="9">
        <f t="shared" si="15"/>
        <v>211.2500000000025</v>
      </c>
      <c r="J183" s="10">
        <f t="shared" si="18"/>
        <v>1077.9166666666692</v>
      </c>
    </row>
    <row r="184" spans="1:10" x14ac:dyDescent="0.25">
      <c r="A184" s="8">
        <v>172</v>
      </c>
      <c r="B184" s="9">
        <f t="shared" si="19"/>
        <v>129824.2221416914</v>
      </c>
      <c r="C184" s="9">
        <f t="shared" si="16"/>
        <v>890.51939079367412</v>
      </c>
      <c r="D184" s="9">
        <f t="shared" si="14"/>
        <v>243.42041651567138</v>
      </c>
      <c r="E184" s="2">
        <f t="shared" si="17"/>
        <v>1133.9398073093455</v>
      </c>
      <c r="F184" s="6"/>
      <c r="G184" s="9">
        <f t="shared" si="20"/>
        <v>111800.00000000132</v>
      </c>
      <c r="H184" s="9">
        <f>IF(Tabela7[[#This Row],[Saldo kredytu]]&gt;0,$G$13/$G$8,0)</f>
        <v>866.66666666666663</v>
      </c>
      <c r="I184" s="9">
        <f t="shared" si="15"/>
        <v>209.62500000000247</v>
      </c>
      <c r="J184" s="10">
        <f t="shared" si="18"/>
        <v>1076.291666666669</v>
      </c>
    </row>
    <row r="185" spans="1:10" x14ac:dyDescent="0.25">
      <c r="A185" s="8">
        <v>173</v>
      </c>
      <c r="B185" s="9">
        <f t="shared" si="19"/>
        <v>128933.70275089772</v>
      </c>
      <c r="C185" s="9">
        <f t="shared" si="16"/>
        <v>892.1891146514123</v>
      </c>
      <c r="D185" s="9">
        <f t="shared" si="14"/>
        <v>241.7506926579332</v>
      </c>
      <c r="E185" s="2">
        <f t="shared" si="17"/>
        <v>1133.9398073093455</v>
      </c>
      <c r="F185" s="6"/>
      <c r="G185" s="9">
        <f t="shared" si="20"/>
        <v>110933.33333333465</v>
      </c>
      <c r="H185" s="9">
        <f>IF(Tabela7[[#This Row],[Saldo kredytu]]&gt;0,$G$13/$G$8,0)</f>
        <v>866.66666666666663</v>
      </c>
      <c r="I185" s="9">
        <f t="shared" si="15"/>
        <v>208.00000000000247</v>
      </c>
      <c r="J185" s="10">
        <f t="shared" si="18"/>
        <v>1074.666666666669</v>
      </c>
    </row>
    <row r="186" spans="1:10" x14ac:dyDescent="0.25">
      <c r="A186" s="8">
        <v>174</v>
      </c>
      <c r="B186" s="9">
        <f t="shared" si="19"/>
        <v>128041.51363624631</v>
      </c>
      <c r="C186" s="9">
        <f t="shared" si="16"/>
        <v>893.86196924138369</v>
      </c>
      <c r="D186" s="9">
        <f t="shared" si="14"/>
        <v>240.07783806796181</v>
      </c>
      <c r="E186" s="2">
        <f t="shared" si="17"/>
        <v>1133.9398073093455</v>
      </c>
      <c r="F186" s="6"/>
      <c r="G186" s="9">
        <f t="shared" si="20"/>
        <v>110066.66666666798</v>
      </c>
      <c r="H186" s="9">
        <f>IF(Tabela7[[#This Row],[Saldo kredytu]]&gt;0,$G$13/$G$8,0)</f>
        <v>866.66666666666663</v>
      </c>
      <c r="I186" s="9">
        <f t="shared" si="15"/>
        <v>206.37500000000247</v>
      </c>
      <c r="J186" s="10">
        <f t="shared" si="18"/>
        <v>1073.041666666669</v>
      </c>
    </row>
    <row r="187" spans="1:10" x14ac:dyDescent="0.25">
      <c r="A187" s="8">
        <v>175</v>
      </c>
      <c r="B187" s="9">
        <f t="shared" si="19"/>
        <v>127147.65166700493</v>
      </c>
      <c r="C187" s="9">
        <f t="shared" si="16"/>
        <v>895.53796043371131</v>
      </c>
      <c r="D187" s="9">
        <f t="shared" si="14"/>
        <v>238.40184687563422</v>
      </c>
      <c r="E187" s="2">
        <f t="shared" si="17"/>
        <v>1133.9398073093455</v>
      </c>
      <c r="F187" s="6"/>
      <c r="G187" s="9">
        <f t="shared" si="20"/>
        <v>109200.00000000131</v>
      </c>
      <c r="H187" s="9">
        <f>IF(Tabela7[[#This Row],[Saldo kredytu]]&gt;0,$G$13/$G$8,0)</f>
        <v>866.66666666666663</v>
      </c>
      <c r="I187" s="9">
        <f t="shared" si="15"/>
        <v>204.75000000000247</v>
      </c>
      <c r="J187" s="10">
        <f t="shared" si="18"/>
        <v>1071.416666666669</v>
      </c>
    </row>
    <row r="188" spans="1:10" x14ac:dyDescent="0.25">
      <c r="A188" s="8">
        <v>176</v>
      </c>
      <c r="B188" s="9">
        <f t="shared" si="19"/>
        <v>126252.11370657122</v>
      </c>
      <c r="C188" s="9">
        <f t="shared" si="16"/>
        <v>897.21709410952474</v>
      </c>
      <c r="D188" s="9">
        <f t="shared" si="14"/>
        <v>236.72271319982102</v>
      </c>
      <c r="E188" s="2">
        <f t="shared" si="17"/>
        <v>1133.9398073093457</v>
      </c>
      <c r="F188" s="6"/>
      <c r="G188" s="9">
        <f t="shared" si="20"/>
        <v>108333.33333333464</v>
      </c>
      <c r="H188" s="9">
        <f>IF(Tabela7[[#This Row],[Saldo kredytu]]&gt;0,$G$13/$G$8,0)</f>
        <v>866.66666666666663</v>
      </c>
      <c r="I188" s="9">
        <f t="shared" si="15"/>
        <v>203.12500000000242</v>
      </c>
      <c r="J188" s="10">
        <f t="shared" si="18"/>
        <v>1069.791666666669</v>
      </c>
    </row>
    <row r="189" spans="1:10" x14ac:dyDescent="0.25">
      <c r="A189" s="8">
        <v>177</v>
      </c>
      <c r="B189" s="9">
        <f t="shared" si="19"/>
        <v>125354.8966124617</v>
      </c>
      <c r="C189" s="9">
        <f t="shared" si="16"/>
        <v>898.89937616097984</v>
      </c>
      <c r="D189" s="9">
        <f t="shared" si="14"/>
        <v>235.04043114836568</v>
      </c>
      <c r="E189" s="2">
        <f t="shared" si="17"/>
        <v>1133.9398073093455</v>
      </c>
      <c r="F189" s="6"/>
      <c r="G189" s="9">
        <f t="shared" si="20"/>
        <v>107466.66666666797</v>
      </c>
      <c r="H189" s="9">
        <f>IF(Tabela7[[#This Row],[Saldo kredytu]]&gt;0,$G$13/$G$8,0)</f>
        <v>866.66666666666663</v>
      </c>
      <c r="I189" s="9">
        <f t="shared" si="15"/>
        <v>201.50000000000242</v>
      </c>
      <c r="J189" s="10">
        <f t="shared" si="18"/>
        <v>1068.166666666669</v>
      </c>
    </row>
    <row r="190" spans="1:10" x14ac:dyDescent="0.25">
      <c r="A190" s="8">
        <v>178</v>
      </c>
      <c r="B190" s="9">
        <f t="shared" si="19"/>
        <v>124455.99723630073</v>
      </c>
      <c r="C190" s="9">
        <f t="shared" si="16"/>
        <v>900.5848124912817</v>
      </c>
      <c r="D190" s="9">
        <f t="shared" si="14"/>
        <v>233.35499481806383</v>
      </c>
      <c r="E190" s="2">
        <f t="shared" si="17"/>
        <v>1133.9398073093455</v>
      </c>
      <c r="F190" s="6"/>
      <c r="G190" s="9">
        <f t="shared" si="20"/>
        <v>106600.0000000013</v>
      </c>
      <c r="H190" s="9">
        <f>IF(Tabela7[[#This Row],[Saldo kredytu]]&gt;0,$G$13/$G$8,0)</f>
        <v>866.66666666666663</v>
      </c>
      <c r="I190" s="9">
        <f t="shared" si="15"/>
        <v>199.87500000000242</v>
      </c>
      <c r="J190" s="10">
        <f t="shared" si="18"/>
        <v>1066.541666666669</v>
      </c>
    </row>
    <row r="191" spans="1:10" x14ac:dyDescent="0.25">
      <c r="A191" s="8">
        <v>179</v>
      </c>
      <c r="B191" s="9">
        <f t="shared" si="19"/>
        <v>123555.41242380944</v>
      </c>
      <c r="C191" s="9">
        <f t="shared" si="16"/>
        <v>902.27340901470279</v>
      </c>
      <c r="D191" s="9">
        <f t="shared" si="14"/>
        <v>231.6663982946427</v>
      </c>
      <c r="E191" s="2">
        <f t="shared" si="17"/>
        <v>1133.9398073093455</v>
      </c>
      <c r="F191" s="6"/>
      <c r="G191" s="9">
        <f t="shared" si="20"/>
        <v>105733.33333333462</v>
      </c>
      <c r="H191" s="9">
        <f>IF(Tabela7[[#This Row],[Saldo kredytu]]&gt;0,$G$13/$G$8,0)</f>
        <v>866.66666666666663</v>
      </c>
      <c r="I191" s="9">
        <f t="shared" si="15"/>
        <v>198.25000000000242</v>
      </c>
      <c r="J191" s="10">
        <f t="shared" si="18"/>
        <v>1064.916666666669</v>
      </c>
    </row>
    <row r="192" spans="1:10" x14ac:dyDescent="0.25">
      <c r="A192" s="8">
        <v>180</v>
      </c>
      <c r="B192" s="9">
        <f t="shared" si="19"/>
        <v>122653.13901479474</v>
      </c>
      <c r="C192" s="9">
        <f t="shared" si="16"/>
        <v>903.96517165660532</v>
      </c>
      <c r="D192" s="9">
        <f t="shared" si="14"/>
        <v>229.97463565274015</v>
      </c>
      <c r="E192" s="2">
        <f t="shared" si="17"/>
        <v>1133.9398073093455</v>
      </c>
      <c r="F192" s="6"/>
      <c r="G192" s="9">
        <f t="shared" si="20"/>
        <v>104866.66666666795</v>
      </c>
      <c r="H192" s="9">
        <f>IF(Tabela7[[#This Row],[Saldo kredytu]]&gt;0,$G$13/$G$8,0)</f>
        <v>866.66666666666663</v>
      </c>
      <c r="I192" s="9">
        <f t="shared" si="15"/>
        <v>196.62500000000239</v>
      </c>
      <c r="J192" s="10">
        <f t="shared" si="18"/>
        <v>1063.291666666669</v>
      </c>
    </row>
    <row r="193" spans="1:10" x14ac:dyDescent="0.25">
      <c r="A193" s="8">
        <v>181</v>
      </c>
      <c r="B193" s="9">
        <f t="shared" si="19"/>
        <v>121749.17384313814</v>
      </c>
      <c r="C193" s="9">
        <f t="shared" si="16"/>
        <v>905.66010635346174</v>
      </c>
      <c r="D193" s="9">
        <f t="shared" si="14"/>
        <v>228.27970095588398</v>
      </c>
      <c r="E193" s="2">
        <f t="shared" si="17"/>
        <v>1133.9398073093457</v>
      </c>
      <c r="F193" s="6"/>
      <c r="G193" s="9">
        <f t="shared" si="20"/>
        <v>104000.00000000128</v>
      </c>
      <c r="H193" s="9">
        <f>IF(Tabela7[[#This Row],[Saldo kredytu]]&gt;0,$G$13/$G$8,0)</f>
        <v>866.66666666666663</v>
      </c>
      <c r="I193" s="9">
        <f t="shared" si="15"/>
        <v>195.00000000000239</v>
      </c>
      <c r="J193" s="10">
        <f t="shared" si="18"/>
        <v>1061.666666666669</v>
      </c>
    </row>
    <row r="194" spans="1:10" x14ac:dyDescent="0.25">
      <c r="A194" s="8">
        <v>182</v>
      </c>
      <c r="B194" s="9">
        <f t="shared" si="19"/>
        <v>120843.51373678468</v>
      </c>
      <c r="C194" s="9">
        <f t="shared" si="16"/>
        <v>907.35821905287423</v>
      </c>
      <c r="D194" s="9">
        <f t="shared" si="14"/>
        <v>226.58158825647126</v>
      </c>
      <c r="E194" s="2">
        <f t="shared" si="17"/>
        <v>1133.9398073093455</v>
      </c>
      <c r="F194" s="6"/>
      <c r="G194" s="9">
        <f t="shared" si="20"/>
        <v>103133.33333333461</v>
      </c>
      <c r="H194" s="9">
        <f>IF(Tabela7[[#This Row],[Saldo kredytu]]&gt;0,$G$13/$G$8,0)</f>
        <v>866.66666666666663</v>
      </c>
      <c r="I194" s="9">
        <f t="shared" si="15"/>
        <v>193.37500000000239</v>
      </c>
      <c r="J194" s="10">
        <f t="shared" si="18"/>
        <v>1060.041666666669</v>
      </c>
    </row>
    <row r="195" spans="1:10" x14ac:dyDescent="0.25">
      <c r="A195" s="8">
        <v>183</v>
      </c>
      <c r="B195" s="9">
        <f t="shared" si="19"/>
        <v>119936.15551773181</v>
      </c>
      <c r="C195" s="9">
        <f t="shared" si="16"/>
        <v>909.05951571359833</v>
      </c>
      <c r="D195" s="9">
        <f t="shared" si="14"/>
        <v>224.88029159574714</v>
      </c>
      <c r="E195" s="2">
        <f t="shared" si="17"/>
        <v>1133.9398073093455</v>
      </c>
      <c r="F195" s="6"/>
      <c r="G195" s="9">
        <f t="shared" si="20"/>
        <v>102266.66666666794</v>
      </c>
      <c r="H195" s="9">
        <f>IF(Tabela7[[#This Row],[Saldo kredytu]]&gt;0,$G$13/$G$8,0)</f>
        <v>866.66666666666663</v>
      </c>
      <c r="I195" s="9">
        <f t="shared" si="15"/>
        <v>191.75000000000239</v>
      </c>
      <c r="J195" s="10">
        <f t="shared" si="18"/>
        <v>1058.416666666669</v>
      </c>
    </row>
    <row r="196" spans="1:10" x14ac:dyDescent="0.25">
      <c r="A196" s="8">
        <v>184</v>
      </c>
      <c r="B196" s="9">
        <f t="shared" si="19"/>
        <v>119027.09600201821</v>
      </c>
      <c r="C196" s="9">
        <f t="shared" si="16"/>
        <v>910.76400230556158</v>
      </c>
      <c r="D196" s="9">
        <f t="shared" si="14"/>
        <v>223.17580500378415</v>
      </c>
      <c r="E196" s="2">
        <f t="shared" si="17"/>
        <v>1133.9398073093457</v>
      </c>
      <c r="F196" s="6"/>
      <c r="G196" s="9">
        <f t="shared" si="20"/>
        <v>101400.00000000127</v>
      </c>
      <c r="H196" s="9">
        <f>IF(Tabela7[[#This Row],[Saldo kredytu]]&gt;0,$G$13/$G$8,0)</f>
        <v>866.66666666666663</v>
      </c>
      <c r="I196" s="9">
        <f t="shared" si="15"/>
        <v>190.12500000000236</v>
      </c>
      <c r="J196" s="10">
        <f t="shared" si="18"/>
        <v>1056.791666666669</v>
      </c>
    </row>
    <row r="197" spans="1:10" x14ac:dyDescent="0.25">
      <c r="A197" s="8">
        <v>185</v>
      </c>
      <c r="B197" s="9">
        <f t="shared" si="19"/>
        <v>118116.33199971265</v>
      </c>
      <c r="C197" s="9">
        <f t="shared" si="16"/>
        <v>912.47168480988455</v>
      </c>
      <c r="D197" s="9">
        <f t="shared" si="14"/>
        <v>221.4681224994612</v>
      </c>
      <c r="E197" s="2">
        <f t="shared" si="17"/>
        <v>1133.9398073093457</v>
      </c>
      <c r="F197" s="6"/>
      <c r="G197" s="9">
        <f t="shared" si="20"/>
        <v>100533.33333333459</v>
      </c>
      <c r="H197" s="9">
        <f>IF(Tabela7[[#This Row],[Saldo kredytu]]&gt;0,$G$13/$G$8,0)</f>
        <v>866.66666666666663</v>
      </c>
      <c r="I197" s="9">
        <f t="shared" si="15"/>
        <v>188.50000000000236</v>
      </c>
      <c r="J197" s="10">
        <f t="shared" si="18"/>
        <v>1055.166666666669</v>
      </c>
    </row>
    <row r="198" spans="1:10" x14ac:dyDescent="0.25">
      <c r="A198" s="8">
        <v>186</v>
      </c>
      <c r="B198" s="9">
        <f t="shared" si="19"/>
        <v>117203.86031490276</v>
      </c>
      <c r="C198" s="9">
        <f t="shared" si="16"/>
        <v>914.18256921890304</v>
      </c>
      <c r="D198" s="9">
        <f t="shared" si="14"/>
        <v>219.75723809044268</v>
      </c>
      <c r="E198" s="2">
        <f t="shared" si="17"/>
        <v>1133.9398073093457</v>
      </c>
      <c r="F198" s="6"/>
      <c r="G198" s="9">
        <f t="shared" si="20"/>
        <v>99666.666666667923</v>
      </c>
      <c r="H198" s="9">
        <f>IF(Tabela7[[#This Row],[Saldo kredytu]]&gt;0,$G$13/$G$8,0)</f>
        <v>866.66666666666663</v>
      </c>
      <c r="I198" s="9">
        <f t="shared" si="15"/>
        <v>186.87500000000236</v>
      </c>
      <c r="J198" s="10">
        <f t="shared" si="18"/>
        <v>1053.541666666669</v>
      </c>
    </row>
    <row r="199" spans="1:10" x14ac:dyDescent="0.25">
      <c r="A199" s="8">
        <v>187</v>
      </c>
      <c r="B199" s="9">
        <f t="shared" si="19"/>
        <v>116289.67774568386</v>
      </c>
      <c r="C199" s="9">
        <f t="shared" si="16"/>
        <v>915.8966615361885</v>
      </c>
      <c r="D199" s="9">
        <f t="shared" si="14"/>
        <v>218.04314577315722</v>
      </c>
      <c r="E199" s="2">
        <f t="shared" si="17"/>
        <v>1133.9398073093457</v>
      </c>
      <c r="F199" s="6"/>
      <c r="G199" s="9">
        <f t="shared" si="20"/>
        <v>98800.000000001251</v>
      </c>
      <c r="H199" s="9">
        <f>IF(Tabela7[[#This Row],[Saldo kredytu]]&gt;0,$G$13/$G$8,0)</f>
        <v>866.66666666666663</v>
      </c>
      <c r="I199" s="9">
        <f t="shared" si="15"/>
        <v>185.25000000000236</v>
      </c>
      <c r="J199" s="10">
        <f t="shared" si="18"/>
        <v>1051.916666666669</v>
      </c>
    </row>
    <row r="200" spans="1:10" x14ac:dyDescent="0.25">
      <c r="A200" s="8">
        <v>188</v>
      </c>
      <c r="B200" s="9">
        <f t="shared" si="19"/>
        <v>115373.78108414767</v>
      </c>
      <c r="C200" s="9">
        <f t="shared" si="16"/>
        <v>917.61396777656887</v>
      </c>
      <c r="D200" s="9">
        <f t="shared" si="14"/>
        <v>216.32583953277688</v>
      </c>
      <c r="E200" s="2">
        <f t="shared" si="17"/>
        <v>1133.9398073093457</v>
      </c>
      <c r="F200" s="6"/>
      <c r="G200" s="9">
        <f t="shared" si="20"/>
        <v>97933.33333333458</v>
      </c>
      <c r="H200" s="9">
        <f>IF(Tabela7[[#This Row],[Saldo kredytu]]&gt;0,$G$13/$G$8,0)</f>
        <v>866.66666666666663</v>
      </c>
      <c r="I200" s="9">
        <f t="shared" si="15"/>
        <v>183.62500000000236</v>
      </c>
      <c r="J200" s="10">
        <f t="shared" si="18"/>
        <v>1050.291666666669</v>
      </c>
    </row>
    <row r="201" spans="1:10" x14ac:dyDescent="0.25">
      <c r="A201" s="8">
        <v>189</v>
      </c>
      <c r="B201" s="9">
        <f t="shared" si="19"/>
        <v>114456.1671163711</v>
      </c>
      <c r="C201" s="9">
        <f t="shared" si="16"/>
        <v>919.33449396614992</v>
      </c>
      <c r="D201" s="9">
        <f t="shared" si="14"/>
        <v>214.6053133431958</v>
      </c>
      <c r="E201" s="2">
        <f t="shared" si="17"/>
        <v>1133.9398073093457</v>
      </c>
      <c r="F201" s="6"/>
      <c r="G201" s="9">
        <f t="shared" si="20"/>
        <v>97066.666666667908</v>
      </c>
      <c r="H201" s="9">
        <f>IF(Tabela7[[#This Row],[Saldo kredytu]]&gt;0,$G$13/$G$8,0)</f>
        <v>866.66666666666663</v>
      </c>
      <c r="I201" s="9">
        <f t="shared" si="15"/>
        <v>182.0000000000023</v>
      </c>
      <c r="J201" s="10">
        <f t="shared" si="18"/>
        <v>1048.666666666669</v>
      </c>
    </row>
    <row r="202" spans="1:10" x14ac:dyDescent="0.25">
      <c r="A202" s="8">
        <v>190</v>
      </c>
      <c r="B202" s="9">
        <f t="shared" si="19"/>
        <v>113536.83262240495</v>
      </c>
      <c r="C202" s="9">
        <f t="shared" si="16"/>
        <v>921.05824614233643</v>
      </c>
      <c r="D202" s="9">
        <f t="shared" si="14"/>
        <v>212.88156116700929</v>
      </c>
      <c r="E202" s="2">
        <f t="shared" si="17"/>
        <v>1133.9398073093457</v>
      </c>
      <c r="F202" s="6"/>
      <c r="G202" s="9">
        <f t="shared" si="20"/>
        <v>96200.000000001237</v>
      </c>
      <c r="H202" s="9">
        <f>IF(Tabela7[[#This Row],[Saldo kredytu]]&gt;0,$G$13/$G$8,0)</f>
        <v>866.66666666666663</v>
      </c>
      <c r="I202" s="9">
        <f t="shared" si="15"/>
        <v>180.3750000000023</v>
      </c>
      <c r="J202" s="10">
        <f t="shared" si="18"/>
        <v>1047.041666666669</v>
      </c>
    </row>
    <row r="203" spans="1:10" x14ac:dyDescent="0.25">
      <c r="A203" s="8">
        <v>191</v>
      </c>
      <c r="B203" s="9">
        <f t="shared" si="19"/>
        <v>112615.77437626262</v>
      </c>
      <c r="C203" s="9">
        <f t="shared" si="16"/>
        <v>922.78523035385331</v>
      </c>
      <c r="D203" s="9">
        <f t="shared" si="14"/>
        <v>211.15457695549242</v>
      </c>
      <c r="E203" s="2">
        <f t="shared" si="17"/>
        <v>1133.9398073093457</v>
      </c>
      <c r="F203" s="6"/>
      <c r="G203" s="9">
        <f t="shared" si="20"/>
        <v>95333.333333334565</v>
      </c>
      <c r="H203" s="9">
        <f>IF(Tabela7[[#This Row],[Saldo kredytu]]&gt;0,$G$13/$G$8,0)</f>
        <v>866.66666666666663</v>
      </c>
      <c r="I203" s="9">
        <f t="shared" si="15"/>
        <v>178.7500000000023</v>
      </c>
      <c r="J203" s="10">
        <f t="shared" si="18"/>
        <v>1045.416666666669</v>
      </c>
    </row>
    <row r="204" spans="1:10" x14ac:dyDescent="0.25">
      <c r="A204" s="8">
        <v>192</v>
      </c>
      <c r="B204" s="9">
        <f t="shared" si="19"/>
        <v>111692.98914590877</v>
      </c>
      <c r="C204" s="9">
        <f t="shared" si="16"/>
        <v>924.51545266076675</v>
      </c>
      <c r="D204" s="9">
        <f t="shared" si="14"/>
        <v>209.42435464857894</v>
      </c>
      <c r="E204" s="2">
        <f t="shared" si="17"/>
        <v>1133.9398073093457</v>
      </c>
      <c r="F204" s="6"/>
      <c r="G204" s="9">
        <f t="shared" si="20"/>
        <v>94466.666666667894</v>
      </c>
      <c r="H204" s="9">
        <f>IF(Tabela7[[#This Row],[Saldo kredytu]]&gt;0,$G$13/$G$8,0)</f>
        <v>866.66666666666663</v>
      </c>
      <c r="I204" s="9">
        <f t="shared" si="15"/>
        <v>177.1250000000023</v>
      </c>
      <c r="J204" s="10">
        <f t="shared" si="18"/>
        <v>1043.791666666669</v>
      </c>
    </row>
    <row r="205" spans="1:10" x14ac:dyDescent="0.25">
      <c r="A205" s="8">
        <v>193</v>
      </c>
      <c r="B205" s="9">
        <f t="shared" si="19"/>
        <v>110768.473693248</v>
      </c>
      <c r="C205" s="9">
        <f t="shared" si="16"/>
        <v>926.24891913450597</v>
      </c>
      <c r="D205" s="9">
        <f t="shared" ref="D205:D268" si="21">B205*$D$8/12</f>
        <v>207.69088817483998</v>
      </c>
      <c r="E205" s="2">
        <f t="shared" si="17"/>
        <v>1133.939807309346</v>
      </c>
      <c r="F205" s="6"/>
      <c r="G205" s="9">
        <f t="shared" si="20"/>
        <v>93600.000000001222</v>
      </c>
      <c r="H205" s="9">
        <f>IF(Tabela7[[#This Row],[Saldo kredytu]]&gt;0,$G$13/$G$8,0)</f>
        <v>866.66666666666663</v>
      </c>
      <c r="I205" s="9">
        <f t="shared" ref="I205:I268" si="22">G205*$D$8/12</f>
        <v>175.50000000000227</v>
      </c>
      <c r="J205" s="10">
        <f t="shared" si="18"/>
        <v>1042.1666666666688</v>
      </c>
    </row>
    <row r="206" spans="1:10" x14ac:dyDescent="0.25">
      <c r="A206" s="8">
        <v>194</v>
      </c>
      <c r="B206" s="9">
        <f t="shared" si="19"/>
        <v>109842.22477411349</v>
      </c>
      <c r="C206" s="9">
        <f t="shared" ref="C206:C269" si="23">E206-D206</f>
        <v>927.9856358578827</v>
      </c>
      <c r="D206" s="9">
        <f t="shared" si="21"/>
        <v>205.9541714514628</v>
      </c>
      <c r="E206" s="2">
        <f t="shared" ref="E206:E269" si="24">IFERROR(-PMT($D$8/12,($E$8-A205),B206),0)</f>
        <v>1133.9398073093455</v>
      </c>
      <c r="F206" s="6"/>
      <c r="G206" s="9">
        <f t="shared" si="20"/>
        <v>92733.333333334551</v>
      </c>
      <c r="H206" s="9">
        <f>IF(Tabela7[[#This Row],[Saldo kredytu]]&gt;0,$G$13/$G$8,0)</f>
        <v>866.66666666666663</v>
      </c>
      <c r="I206" s="9">
        <f t="shared" si="22"/>
        <v>173.87500000000227</v>
      </c>
      <c r="J206" s="10">
        <f t="shared" ref="J206:J269" si="25">H206+I206</f>
        <v>1040.5416666666688</v>
      </c>
    </row>
    <row r="207" spans="1:10" x14ac:dyDescent="0.25">
      <c r="A207" s="8">
        <v>195</v>
      </c>
      <c r="B207" s="9">
        <f t="shared" ref="B207:B270" si="26">B206-C206</f>
        <v>108914.23913825561</v>
      </c>
      <c r="C207" s="9">
        <f t="shared" si="23"/>
        <v>929.72560892511649</v>
      </c>
      <c r="D207" s="9">
        <f t="shared" si="21"/>
        <v>204.21419838422926</v>
      </c>
      <c r="E207" s="2">
        <f t="shared" si="24"/>
        <v>1133.9398073093457</v>
      </c>
      <c r="F207" s="6"/>
      <c r="G207" s="9">
        <f t="shared" ref="G207:G270" si="27">IF((G206-H206)&gt;0,(G206-H206),0)</f>
        <v>91866.666666667879</v>
      </c>
      <c r="H207" s="9">
        <f>IF(Tabela7[[#This Row],[Saldo kredytu]]&gt;0,$G$13/$G$8,0)</f>
        <v>866.66666666666663</v>
      </c>
      <c r="I207" s="9">
        <f t="shared" si="22"/>
        <v>172.25000000000227</v>
      </c>
      <c r="J207" s="10">
        <f t="shared" si="25"/>
        <v>1038.9166666666688</v>
      </c>
    </row>
    <row r="208" spans="1:10" x14ac:dyDescent="0.25">
      <c r="A208" s="8">
        <v>196</v>
      </c>
      <c r="B208" s="9">
        <f t="shared" si="26"/>
        <v>107984.51352933049</v>
      </c>
      <c r="C208" s="9">
        <f t="shared" si="23"/>
        <v>931.46884444185082</v>
      </c>
      <c r="D208" s="9">
        <f t="shared" si="21"/>
        <v>202.47096286749468</v>
      </c>
      <c r="E208" s="2">
        <f t="shared" si="24"/>
        <v>1133.9398073093455</v>
      </c>
      <c r="F208" s="6"/>
      <c r="G208" s="9">
        <f t="shared" si="27"/>
        <v>91000.000000001208</v>
      </c>
      <c r="H208" s="9">
        <f>IF(Tabela7[[#This Row],[Saldo kredytu]]&gt;0,$G$13/$G$8,0)</f>
        <v>866.66666666666663</v>
      </c>
      <c r="I208" s="9">
        <f t="shared" si="22"/>
        <v>170.62500000000225</v>
      </c>
      <c r="J208" s="10">
        <f t="shared" si="25"/>
        <v>1037.2916666666688</v>
      </c>
    </row>
    <row r="209" spans="1:10" x14ac:dyDescent="0.25">
      <c r="A209" s="8">
        <v>197</v>
      </c>
      <c r="B209" s="9">
        <f t="shared" si="26"/>
        <v>107053.04468488863</v>
      </c>
      <c r="C209" s="9">
        <f t="shared" si="23"/>
        <v>933.21534852517959</v>
      </c>
      <c r="D209" s="9">
        <f t="shared" si="21"/>
        <v>200.72445878416616</v>
      </c>
      <c r="E209" s="2">
        <f t="shared" si="24"/>
        <v>1133.9398073093457</v>
      </c>
      <c r="F209" s="6"/>
      <c r="G209" s="9">
        <f t="shared" si="27"/>
        <v>90133.333333334536</v>
      </c>
      <c r="H209" s="9">
        <f>IF(Tabela7[[#This Row],[Saldo kredytu]]&gt;0,$G$13/$G$8,0)</f>
        <v>866.66666666666663</v>
      </c>
      <c r="I209" s="9">
        <f t="shared" si="22"/>
        <v>169.00000000000225</v>
      </c>
      <c r="J209" s="10">
        <f t="shared" si="25"/>
        <v>1035.6666666666688</v>
      </c>
    </row>
    <row r="210" spans="1:10" x14ac:dyDescent="0.25">
      <c r="A210" s="8">
        <v>198</v>
      </c>
      <c r="B210" s="9">
        <f t="shared" si="26"/>
        <v>106119.82933636346</v>
      </c>
      <c r="C210" s="9">
        <f t="shared" si="23"/>
        <v>934.9651273036643</v>
      </c>
      <c r="D210" s="9">
        <f t="shared" si="21"/>
        <v>198.97468000568145</v>
      </c>
      <c r="E210" s="2">
        <f t="shared" si="24"/>
        <v>1133.9398073093457</v>
      </c>
      <c r="F210" s="6"/>
      <c r="G210" s="9">
        <f t="shared" si="27"/>
        <v>89266.666666667865</v>
      </c>
      <c r="H210" s="9">
        <f>IF(Tabela7[[#This Row],[Saldo kredytu]]&gt;0,$G$13/$G$8,0)</f>
        <v>866.66666666666663</v>
      </c>
      <c r="I210" s="9">
        <f t="shared" si="22"/>
        <v>167.37500000000225</v>
      </c>
      <c r="J210" s="10">
        <f t="shared" si="25"/>
        <v>1034.0416666666688</v>
      </c>
    </row>
    <row r="211" spans="1:10" x14ac:dyDescent="0.25">
      <c r="A211" s="8">
        <v>199</v>
      </c>
      <c r="B211" s="9">
        <f t="shared" si="26"/>
        <v>105184.8642090598</v>
      </c>
      <c r="C211" s="9">
        <f t="shared" si="23"/>
        <v>936.71818691735882</v>
      </c>
      <c r="D211" s="9">
        <f t="shared" si="21"/>
        <v>197.22162039198713</v>
      </c>
      <c r="E211" s="2">
        <f t="shared" si="24"/>
        <v>1133.939807309346</v>
      </c>
      <c r="F211" s="6"/>
      <c r="G211" s="9">
        <f t="shared" si="27"/>
        <v>88400.000000001193</v>
      </c>
      <c r="H211" s="9">
        <f>IF(Tabela7[[#This Row],[Saldo kredytu]]&gt;0,$G$13/$G$8,0)</f>
        <v>866.66666666666663</v>
      </c>
      <c r="I211" s="9">
        <f t="shared" si="22"/>
        <v>165.75000000000225</v>
      </c>
      <c r="J211" s="10">
        <f t="shared" si="25"/>
        <v>1032.4166666666688</v>
      </c>
    </row>
    <row r="212" spans="1:10" x14ac:dyDescent="0.25">
      <c r="A212" s="8">
        <v>200</v>
      </c>
      <c r="B212" s="9">
        <f t="shared" si="26"/>
        <v>104248.14602214243</v>
      </c>
      <c r="C212" s="9">
        <f t="shared" si="23"/>
        <v>938.47453351782872</v>
      </c>
      <c r="D212" s="9">
        <f t="shared" si="21"/>
        <v>195.46527379151703</v>
      </c>
      <c r="E212" s="2">
        <f t="shared" si="24"/>
        <v>1133.9398073093457</v>
      </c>
      <c r="F212" s="6"/>
      <c r="G212" s="9">
        <f t="shared" si="27"/>
        <v>87533.333333334522</v>
      </c>
      <c r="H212" s="9">
        <f>IF(Tabela7[[#This Row],[Saldo kredytu]]&gt;0,$G$13/$G$8,0)</f>
        <v>866.66666666666663</v>
      </c>
      <c r="I212" s="9">
        <f t="shared" si="22"/>
        <v>164.12500000000222</v>
      </c>
      <c r="J212" s="10">
        <f t="shared" si="25"/>
        <v>1030.7916666666688</v>
      </c>
    </row>
    <row r="213" spans="1:10" x14ac:dyDescent="0.25">
      <c r="A213" s="8">
        <v>201</v>
      </c>
      <c r="B213" s="9">
        <f t="shared" si="26"/>
        <v>103309.6714886246</v>
      </c>
      <c r="C213" s="9">
        <f t="shared" si="23"/>
        <v>940.23417326817457</v>
      </c>
      <c r="D213" s="9">
        <f t="shared" si="21"/>
        <v>193.70563404117112</v>
      </c>
      <c r="E213" s="2">
        <f t="shared" si="24"/>
        <v>1133.9398073093457</v>
      </c>
      <c r="F213" s="6"/>
      <c r="G213" s="9">
        <f t="shared" si="27"/>
        <v>86666.66666666785</v>
      </c>
      <c r="H213" s="9">
        <f>IF(Tabela7[[#This Row],[Saldo kredytu]]&gt;0,$G$13/$G$8,0)</f>
        <v>866.66666666666663</v>
      </c>
      <c r="I213" s="9">
        <f t="shared" si="22"/>
        <v>162.50000000000222</v>
      </c>
      <c r="J213" s="10">
        <f t="shared" si="25"/>
        <v>1029.1666666666688</v>
      </c>
    </row>
    <row r="214" spans="1:10" x14ac:dyDescent="0.25">
      <c r="A214" s="8">
        <v>202</v>
      </c>
      <c r="B214" s="9">
        <f t="shared" si="26"/>
        <v>102369.43731535642</v>
      </c>
      <c r="C214" s="9">
        <f t="shared" si="23"/>
        <v>941.99711234305244</v>
      </c>
      <c r="D214" s="9">
        <f t="shared" si="21"/>
        <v>191.94269496629329</v>
      </c>
      <c r="E214" s="2">
        <f t="shared" si="24"/>
        <v>1133.9398073093457</v>
      </c>
      <c r="F214" s="6"/>
      <c r="G214" s="9">
        <f t="shared" si="27"/>
        <v>85800.000000001179</v>
      </c>
      <c r="H214" s="9">
        <f>IF(Tabela7[[#This Row],[Saldo kredytu]]&gt;0,$G$13/$G$8,0)</f>
        <v>866.66666666666663</v>
      </c>
      <c r="I214" s="9">
        <f t="shared" si="22"/>
        <v>160.87500000000219</v>
      </c>
      <c r="J214" s="10">
        <f t="shared" si="25"/>
        <v>1027.5416666666688</v>
      </c>
    </row>
    <row r="215" spans="1:10" x14ac:dyDescent="0.25">
      <c r="A215" s="8">
        <v>203</v>
      </c>
      <c r="B215" s="9">
        <f t="shared" si="26"/>
        <v>101427.44020301336</v>
      </c>
      <c r="C215" s="9">
        <f t="shared" si="23"/>
        <v>943.76335692869543</v>
      </c>
      <c r="D215" s="9">
        <f t="shared" si="21"/>
        <v>190.17645038065007</v>
      </c>
      <c r="E215" s="2">
        <f t="shared" si="24"/>
        <v>1133.9398073093455</v>
      </c>
      <c r="F215" s="6"/>
      <c r="G215" s="9">
        <f t="shared" si="27"/>
        <v>84933.333333334507</v>
      </c>
      <c r="H215" s="9">
        <f>IF(Tabela7[[#This Row],[Saldo kredytu]]&gt;0,$G$13/$G$8,0)</f>
        <v>866.66666666666663</v>
      </c>
      <c r="I215" s="9">
        <f t="shared" si="22"/>
        <v>159.25000000000219</v>
      </c>
      <c r="J215" s="10">
        <f t="shared" si="25"/>
        <v>1025.9166666666688</v>
      </c>
    </row>
    <row r="216" spans="1:10" x14ac:dyDescent="0.25">
      <c r="A216" s="8">
        <v>204</v>
      </c>
      <c r="B216" s="9">
        <f t="shared" si="26"/>
        <v>100483.67684608467</v>
      </c>
      <c r="C216" s="9">
        <f t="shared" si="23"/>
        <v>945.53291322293671</v>
      </c>
      <c r="D216" s="9">
        <f t="shared" si="21"/>
        <v>188.40689408640876</v>
      </c>
      <c r="E216" s="2">
        <f t="shared" si="24"/>
        <v>1133.9398073093455</v>
      </c>
      <c r="F216" s="6"/>
      <c r="G216" s="9">
        <f t="shared" si="27"/>
        <v>84066.666666667836</v>
      </c>
      <c r="H216" s="9">
        <f>IF(Tabela7[[#This Row],[Saldo kredytu]]&gt;0,$G$13/$G$8,0)</f>
        <v>866.66666666666663</v>
      </c>
      <c r="I216" s="9">
        <f t="shared" si="22"/>
        <v>157.62500000000219</v>
      </c>
      <c r="J216" s="10">
        <f t="shared" si="25"/>
        <v>1024.2916666666688</v>
      </c>
    </row>
    <row r="217" spans="1:10" x14ac:dyDescent="0.25">
      <c r="A217" s="8">
        <v>205</v>
      </c>
      <c r="B217" s="9">
        <f t="shared" si="26"/>
        <v>99538.143932861727</v>
      </c>
      <c r="C217" s="9">
        <f t="shared" si="23"/>
        <v>947.30578743522972</v>
      </c>
      <c r="D217" s="9">
        <f t="shared" si="21"/>
        <v>186.63401987411575</v>
      </c>
      <c r="E217" s="2">
        <f t="shared" si="24"/>
        <v>1133.9398073093455</v>
      </c>
      <c r="F217" s="6"/>
      <c r="G217" s="9">
        <f t="shared" si="27"/>
        <v>83200.000000001164</v>
      </c>
      <c r="H217" s="9">
        <f>IF(Tabela7[[#This Row],[Saldo kredytu]]&gt;0,$G$13/$G$8,0)</f>
        <v>866.66666666666663</v>
      </c>
      <c r="I217" s="9">
        <f t="shared" si="22"/>
        <v>156.00000000000219</v>
      </c>
      <c r="J217" s="10">
        <f t="shared" si="25"/>
        <v>1022.6666666666688</v>
      </c>
    </row>
    <row r="218" spans="1:10" x14ac:dyDescent="0.25">
      <c r="A218" s="8">
        <v>206</v>
      </c>
      <c r="B218" s="9">
        <f t="shared" si="26"/>
        <v>98590.838145426504</v>
      </c>
      <c r="C218" s="9">
        <f t="shared" si="23"/>
        <v>949.08198578667077</v>
      </c>
      <c r="D218" s="9">
        <f t="shared" si="21"/>
        <v>184.8578215226747</v>
      </c>
      <c r="E218" s="2">
        <f t="shared" si="24"/>
        <v>1133.9398073093455</v>
      </c>
      <c r="F218" s="6"/>
      <c r="G218" s="9">
        <f t="shared" si="27"/>
        <v>82333.333333334493</v>
      </c>
      <c r="H218" s="9">
        <f>IF(Tabela7[[#This Row],[Saldo kredytu]]&gt;0,$G$13/$G$8,0)</f>
        <v>866.66666666666663</v>
      </c>
      <c r="I218" s="9">
        <f t="shared" si="22"/>
        <v>154.37500000000216</v>
      </c>
      <c r="J218" s="10">
        <f t="shared" si="25"/>
        <v>1021.0416666666688</v>
      </c>
    </row>
    <row r="219" spans="1:10" x14ac:dyDescent="0.25">
      <c r="A219" s="8">
        <v>207</v>
      </c>
      <c r="B219" s="9">
        <f t="shared" si="26"/>
        <v>97641.75615963983</v>
      </c>
      <c r="C219" s="9">
        <f t="shared" si="23"/>
        <v>950.86151451002081</v>
      </c>
      <c r="D219" s="9">
        <f t="shared" si="21"/>
        <v>183.07829279932469</v>
      </c>
      <c r="E219" s="2">
        <f t="shared" si="24"/>
        <v>1133.9398073093455</v>
      </c>
      <c r="F219" s="6"/>
      <c r="G219" s="9">
        <f t="shared" si="27"/>
        <v>81466.666666667821</v>
      </c>
      <c r="H219" s="9">
        <f>IF(Tabela7[[#This Row],[Saldo kredytu]]&gt;0,$G$13/$G$8,0)</f>
        <v>866.66666666666663</v>
      </c>
      <c r="I219" s="9">
        <f t="shared" si="22"/>
        <v>152.75000000000216</v>
      </c>
      <c r="J219" s="10">
        <f t="shared" si="25"/>
        <v>1019.4166666666688</v>
      </c>
    </row>
    <row r="220" spans="1:10" x14ac:dyDescent="0.25">
      <c r="A220" s="8">
        <v>208</v>
      </c>
      <c r="B220" s="9">
        <f t="shared" si="26"/>
        <v>96690.894645129811</v>
      </c>
      <c r="C220" s="9">
        <f t="shared" si="23"/>
        <v>952.6443798497271</v>
      </c>
      <c r="D220" s="9">
        <f t="shared" si="21"/>
        <v>181.2954274596184</v>
      </c>
      <c r="E220" s="2">
        <f t="shared" si="24"/>
        <v>1133.9398073093455</v>
      </c>
      <c r="F220" s="6"/>
      <c r="G220" s="9">
        <f t="shared" si="27"/>
        <v>80600.00000000115</v>
      </c>
      <c r="H220" s="9">
        <f>IF(Tabela7[[#This Row],[Saldo kredytu]]&gt;0,$G$13/$G$8,0)</f>
        <v>866.66666666666663</v>
      </c>
      <c r="I220" s="9">
        <f t="shared" si="22"/>
        <v>151.12500000000213</v>
      </c>
      <c r="J220" s="10">
        <f t="shared" si="25"/>
        <v>1017.7916666666688</v>
      </c>
    </row>
    <row r="221" spans="1:10" x14ac:dyDescent="0.25">
      <c r="A221" s="8">
        <v>209</v>
      </c>
      <c r="B221" s="9">
        <f t="shared" si="26"/>
        <v>95738.25026528009</v>
      </c>
      <c r="C221" s="9">
        <f t="shared" si="23"/>
        <v>954.43058806194529</v>
      </c>
      <c r="D221" s="9">
        <f t="shared" si="21"/>
        <v>179.50921924740018</v>
      </c>
      <c r="E221" s="2">
        <f t="shared" si="24"/>
        <v>1133.9398073093455</v>
      </c>
      <c r="F221" s="6"/>
      <c r="G221" s="9">
        <f t="shared" si="27"/>
        <v>79733.333333334478</v>
      </c>
      <c r="H221" s="9">
        <f>IF(Tabela7[[#This Row],[Saldo kredytu]]&gt;0,$G$13/$G$8,0)</f>
        <v>866.66666666666663</v>
      </c>
      <c r="I221" s="9">
        <f t="shared" si="22"/>
        <v>149.50000000000213</v>
      </c>
      <c r="J221" s="10">
        <f t="shared" si="25"/>
        <v>1016.1666666666688</v>
      </c>
    </row>
    <row r="222" spans="1:10" x14ac:dyDescent="0.25">
      <c r="A222" s="8">
        <v>210</v>
      </c>
      <c r="B222" s="9">
        <f t="shared" si="26"/>
        <v>94783.81967721814</v>
      </c>
      <c r="C222" s="9">
        <f t="shared" si="23"/>
        <v>956.22014541456144</v>
      </c>
      <c r="D222" s="9">
        <f t="shared" si="21"/>
        <v>177.71966189478402</v>
      </c>
      <c r="E222" s="2">
        <f t="shared" si="24"/>
        <v>1133.9398073093455</v>
      </c>
      <c r="F222" s="6"/>
      <c r="G222" s="9">
        <f t="shared" si="27"/>
        <v>78866.666666667807</v>
      </c>
      <c r="H222" s="9">
        <f>IF(Tabela7[[#This Row],[Saldo kredytu]]&gt;0,$G$13/$G$8,0)</f>
        <v>866.66666666666663</v>
      </c>
      <c r="I222" s="9">
        <f t="shared" si="22"/>
        <v>147.87500000000213</v>
      </c>
      <c r="J222" s="10">
        <f t="shared" si="25"/>
        <v>1014.5416666666688</v>
      </c>
    </row>
    <row r="223" spans="1:10" x14ac:dyDescent="0.25">
      <c r="A223" s="8">
        <v>211</v>
      </c>
      <c r="B223" s="9">
        <f t="shared" si="26"/>
        <v>93827.599531803586</v>
      </c>
      <c r="C223" s="9">
        <f t="shared" si="23"/>
        <v>958.01305818721403</v>
      </c>
      <c r="D223" s="9">
        <f t="shared" si="21"/>
        <v>175.92674912213172</v>
      </c>
      <c r="E223" s="2">
        <f t="shared" si="24"/>
        <v>1133.9398073093457</v>
      </c>
      <c r="F223" s="6"/>
      <c r="G223" s="9">
        <f t="shared" si="27"/>
        <v>78000.000000001135</v>
      </c>
      <c r="H223" s="9">
        <f>IF(Tabela7[[#This Row],[Saldo kredytu]]&gt;0,$G$13/$G$8,0)</f>
        <v>866.66666666666663</v>
      </c>
      <c r="I223" s="9">
        <f t="shared" si="22"/>
        <v>146.25000000000213</v>
      </c>
      <c r="J223" s="10">
        <f t="shared" si="25"/>
        <v>1012.9166666666688</v>
      </c>
    </row>
    <row r="224" spans="1:10" x14ac:dyDescent="0.25">
      <c r="A224" s="8">
        <v>212</v>
      </c>
      <c r="B224" s="9">
        <f t="shared" si="26"/>
        <v>92869.586473616378</v>
      </c>
      <c r="C224" s="9">
        <f t="shared" si="23"/>
        <v>959.80933267131525</v>
      </c>
      <c r="D224" s="9">
        <f t="shared" si="21"/>
        <v>174.13047463803071</v>
      </c>
      <c r="E224" s="2">
        <f t="shared" si="24"/>
        <v>1133.939807309346</v>
      </c>
      <c r="F224" s="6"/>
      <c r="G224" s="9">
        <f t="shared" si="27"/>
        <v>77133.333333334464</v>
      </c>
      <c r="H224" s="9">
        <f>IF(Tabela7[[#This Row],[Saldo kredytu]]&gt;0,$G$13/$G$8,0)</f>
        <v>866.66666666666663</v>
      </c>
      <c r="I224" s="9">
        <f t="shared" si="22"/>
        <v>144.62500000000213</v>
      </c>
      <c r="J224" s="10">
        <f t="shared" si="25"/>
        <v>1011.2916666666688</v>
      </c>
    </row>
    <row r="225" spans="1:10" x14ac:dyDescent="0.25">
      <c r="A225" s="8">
        <v>213</v>
      </c>
      <c r="B225" s="9">
        <f t="shared" si="26"/>
        <v>91909.777140945065</v>
      </c>
      <c r="C225" s="9">
        <f t="shared" si="23"/>
        <v>961.60897517007368</v>
      </c>
      <c r="D225" s="9">
        <f t="shared" si="21"/>
        <v>172.33083213927202</v>
      </c>
      <c r="E225" s="2">
        <f t="shared" si="24"/>
        <v>1133.9398073093457</v>
      </c>
      <c r="F225" s="6"/>
      <c r="G225" s="9">
        <f t="shared" si="27"/>
        <v>76266.666666667792</v>
      </c>
      <c r="H225" s="9">
        <f>IF(Tabela7[[#This Row],[Saldo kredytu]]&gt;0,$G$13/$G$8,0)</f>
        <v>866.66666666666663</v>
      </c>
      <c r="I225" s="9">
        <f t="shared" si="22"/>
        <v>143.0000000000021</v>
      </c>
      <c r="J225" s="10">
        <f t="shared" si="25"/>
        <v>1009.6666666666688</v>
      </c>
    </row>
    <row r="226" spans="1:10" x14ac:dyDescent="0.25">
      <c r="A226" s="8">
        <v>214</v>
      </c>
      <c r="B226" s="9">
        <f t="shared" si="26"/>
        <v>90948.168165774987</v>
      </c>
      <c r="C226" s="9">
        <f t="shared" si="23"/>
        <v>963.41199199851735</v>
      </c>
      <c r="D226" s="9">
        <f t="shared" si="21"/>
        <v>170.52781531082809</v>
      </c>
      <c r="E226" s="2">
        <f t="shared" si="24"/>
        <v>1133.9398073093455</v>
      </c>
      <c r="F226" s="6"/>
      <c r="G226" s="9">
        <f t="shared" si="27"/>
        <v>75400.00000000112</v>
      </c>
      <c r="H226" s="9">
        <f>IF(Tabela7[[#This Row],[Saldo kredytu]]&gt;0,$G$13/$G$8,0)</f>
        <v>866.66666666666663</v>
      </c>
      <c r="I226" s="9">
        <f t="shared" si="22"/>
        <v>141.3750000000021</v>
      </c>
      <c r="J226" s="10">
        <f t="shared" si="25"/>
        <v>1008.0416666666688</v>
      </c>
    </row>
    <row r="227" spans="1:10" x14ac:dyDescent="0.25">
      <c r="A227" s="8">
        <v>215</v>
      </c>
      <c r="B227" s="9">
        <f t="shared" si="26"/>
        <v>89984.756173776463</v>
      </c>
      <c r="C227" s="9">
        <f t="shared" si="23"/>
        <v>965.2183894835149</v>
      </c>
      <c r="D227" s="9">
        <f t="shared" si="21"/>
        <v>168.72141782583086</v>
      </c>
      <c r="E227" s="2">
        <f t="shared" si="24"/>
        <v>1133.9398073093457</v>
      </c>
      <c r="F227" s="6"/>
      <c r="G227" s="9">
        <f t="shared" si="27"/>
        <v>74533.333333334449</v>
      </c>
      <c r="H227" s="9">
        <f>IF(Tabela7[[#This Row],[Saldo kredytu]]&gt;0,$G$13/$G$8,0)</f>
        <v>866.66666666666663</v>
      </c>
      <c r="I227" s="9">
        <f t="shared" si="22"/>
        <v>139.75000000000207</v>
      </c>
      <c r="J227" s="10">
        <f t="shared" si="25"/>
        <v>1006.4166666666687</v>
      </c>
    </row>
    <row r="228" spans="1:10" x14ac:dyDescent="0.25">
      <c r="A228" s="8">
        <v>216</v>
      </c>
      <c r="B228" s="9">
        <f t="shared" si="26"/>
        <v>89019.537784292945</v>
      </c>
      <c r="C228" s="9">
        <f t="shared" si="23"/>
        <v>967.02817396379623</v>
      </c>
      <c r="D228" s="9">
        <f t="shared" si="21"/>
        <v>166.91163334554926</v>
      </c>
      <c r="E228" s="2">
        <f t="shared" si="24"/>
        <v>1133.9398073093455</v>
      </c>
      <c r="F228" s="6"/>
      <c r="G228" s="9">
        <f t="shared" si="27"/>
        <v>73666.666666667777</v>
      </c>
      <c r="H228" s="9">
        <f>IF(Tabela7[[#This Row],[Saldo kredytu]]&gt;0,$G$13/$G$8,0)</f>
        <v>866.66666666666663</v>
      </c>
      <c r="I228" s="9">
        <f t="shared" si="22"/>
        <v>138.12500000000207</v>
      </c>
      <c r="J228" s="10">
        <f t="shared" si="25"/>
        <v>1004.7916666666687</v>
      </c>
    </row>
    <row r="229" spans="1:10" x14ac:dyDescent="0.25">
      <c r="A229" s="8">
        <v>217</v>
      </c>
      <c r="B229" s="9">
        <f t="shared" si="26"/>
        <v>88052.509610329143</v>
      </c>
      <c r="C229" s="9">
        <f t="shared" si="23"/>
        <v>968.84135178997838</v>
      </c>
      <c r="D229" s="9">
        <f t="shared" si="21"/>
        <v>165.09845551936715</v>
      </c>
      <c r="E229" s="2">
        <f t="shared" si="24"/>
        <v>1133.9398073093455</v>
      </c>
      <c r="F229" s="6"/>
      <c r="G229" s="9">
        <f t="shared" si="27"/>
        <v>72800.000000001106</v>
      </c>
      <c r="H229" s="9">
        <f>IF(Tabela7[[#This Row],[Saldo kredytu]]&gt;0,$G$13/$G$8,0)</f>
        <v>866.66666666666663</v>
      </c>
      <c r="I229" s="9">
        <f t="shared" si="22"/>
        <v>136.50000000000207</v>
      </c>
      <c r="J229" s="10">
        <f t="shared" si="25"/>
        <v>1003.1666666666687</v>
      </c>
    </row>
    <row r="230" spans="1:10" x14ac:dyDescent="0.25">
      <c r="A230" s="8">
        <v>218</v>
      </c>
      <c r="B230" s="9">
        <f t="shared" si="26"/>
        <v>87083.668258539168</v>
      </c>
      <c r="C230" s="9">
        <f t="shared" si="23"/>
        <v>970.65792932458453</v>
      </c>
      <c r="D230" s="9">
        <f t="shared" si="21"/>
        <v>163.28187798476094</v>
      </c>
      <c r="E230" s="2">
        <f t="shared" si="24"/>
        <v>1133.9398073093455</v>
      </c>
      <c r="F230" s="6"/>
      <c r="G230" s="9">
        <f t="shared" si="27"/>
        <v>71933.333333334434</v>
      </c>
      <c r="H230" s="9">
        <f>IF(Tabela7[[#This Row],[Saldo kredytu]]&gt;0,$G$13/$G$8,0)</f>
        <v>866.66666666666663</v>
      </c>
      <c r="I230" s="9">
        <f t="shared" si="22"/>
        <v>134.87500000000207</v>
      </c>
      <c r="J230" s="10">
        <f t="shared" si="25"/>
        <v>1001.5416666666687</v>
      </c>
    </row>
    <row r="231" spans="1:10" x14ac:dyDescent="0.25">
      <c r="A231" s="8">
        <v>219</v>
      </c>
      <c r="B231" s="9">
        <f t="shared" si="26"/>
        <v>86113.01032921458</v>
      </c>
      <c r="C231" s="9">
        <f t="shared" si="23"/>
        <v>972.47791294206843</v>
      </c>
      <c r="D231" s="9">
        <f t="shared" si="21"/>
        <v>161.46189436727732</v>
      </c>
      <c r="E231" s="2">
        <f t="shared" si="24"/>
        <v>1133.9398073093457</v>
      </c>
      <c r="F231" s="6"/>
      <c r="G231" s="9">
        <f t="shared" si="27"/>
        <v>71066.666666667763</v>
      </c>
      <c r="H231" s="9">
        <f>IF(Tabela7[[#This Row],[Saldo kredytu]]&gt;0,$G$13/$G$8,0)</f>
        <v>866.66666666666663</v>
      </c>
      <c r="I231" s="9">
        <f t="shared" si="22"/>
        <v>133.25000000000205</v>
      </c>
      <c r="J231" s="10">
        <f t="shared" si="25"/>
        <v>999.91666666666868</v>
      </c>
    </row>
    <row r="232" spans="1:10" x14ac:dyDescent="0.25">
      <c r="A232" s="8">
        <v>220</v>
      </c>
      <c r="B232" s="9">
        <f t="shared" si="26"/>
        <v>85140.532416272516</v>
      </c>
      <c r="C232" s="9">
        <f t="shared" si="23"/>
        <v>974.30130902883457</v>
      </c>
      <c r="D232" s="9">
        <f t="shared" si="21"/>
        <v>159.63849828051096</v>
      </c>
      <c r="E232" s="2">
        <f t="shared" si="24"/>
        <v>1133.9398073093455</v>
      </c>
      <c r="F232" s="6"/>
      <c r="G232" s="9">
        <f t="shared" si="27"/>
        <v>70200.000000001091</v>
      </c>
      <c r="H232" s="9">
        <f>IF(Tabela7[[#This Row],[Saldo kredytu]]&gt;0,$G$13/$G$8,0)</f>
        <v>866.66666666666663</v>
      </c>
      <c r="I232" s="9">
        <f t="shared" si="22"/>
        <v>131.62500000000205</v>
      </c>
      <c r="J232" s="10">
        <f t="shared" si="25"/>
        <v>998.29166666666868</v>
      </c>
    </row>
    <row r="233" spans="1:10" x14ac:dyDescent="0.25">
      <c r="A233" s="8">
        <v>221</v>
      </c>
      <c r="B233" s="9">
        <f t="shared" si="26"/>
        <v>84166.231107243686</v>
      </c>
      <c r="C233" s="9">
        <f t="shared" si="23"/>
        <v>976.12812398326355</v>
      </c>
      <c r="D233" s="9">
        <f t="shared" si="21"/>
        <v>157.81168332608192</v>
      </c>
      <c r="E233" s="2">
        <f t="shared" si="24"/>
        <v>1133.9398073093455</v>
      </c>
      <c r="F233" s="6"/>
      <c r="G233" s="9">
        <f t="shared" si="27"/>
        <v>69333.33333333442</v>
      </c>
      <c r="H233" s="9">
        <f>IF(Tabela7[[#This Row],[Saldo kredytu]]&gt;0,$G$13/$G$8,0)</f>
        <v>866.66666666666663</v>
      </c>
      <c r="I233" s="9">
        <f t="shared" si="22"/>
        <v>130.00000000000202</v>
      </c>
      <c r="J233" s="10">
        <f t="shared" si="25"/>
        <v>996.66666666666868</v>
      </c>
    </row>
    <row r="234" spans="1:10" x14ac:dyDescent="0.25">
      <c r="A234" s="8">
        <v>222</v>
      </c>
      <c r="B234" s="9">
        <f t="shared" si="26"/>
        <v>83190.102983260425</v>
      </c>
      <c r="C234" s="9">
        <f t="shared" si="23"/>
        <v>977.95836421573244</v>
      </c>
      <c r="D234" s="9">
        <f t="shared" si="21"/>
        <v>155.98144309361331</v>
      </c>
      <c r="E234" s="2">
        <f t="shared" si="24"/>
        <v>1133.9398073093457</v>
      </c>
      <c r="F234" s="6"/>
      <c r="G234" s="9">
        <f t="shared" si="27"/>
        <v>68466.666666667748</v>
      </c>
      <c r="H234" s="9">
        <f>IF(Tabela7[[#This Row],[Saldo kredytu]]&gt;0,$G$13/$G$8,0)</f>
        <v>866.66666666666663</v>
      </c>
      <c r="I234" s="9">
        <f t="shared" si="22"/>
        <v>128.37500000000202</v>
      </c>
      <c r="J234" s="10">
        <f t="shared" si="25"/>
        <v>995.04166666666868</v>
      </c>
    </row>
    <row r="235" spans="1:10" x14ac:dyDescent="0.25">
      <c r="A235" s="8">
        <v>223</v>
      </c>
      <c r="B235" s="9">
        <f t="shared" si="26"/>
        <v>82212.144619044688</v>
      </c>
      <c r="C235" s="9">
        <f t="shared" si="23"/>
        <v>979.79203614863695</v>
      </c>
      <c r="D235" s="9">
        <f t="shared" si="21"/>
        <v>154.1477711607088</v>
      </c>
      <c r="E235" s="2">
        <f t="shared" si="24"/>
        <v>1133.9398073093457</v>
      </c>
      <c r="F235" s="6"/>
      <c r="G235" s="9">
        <f t="shared" si="27"/>
        <v>67600.000000001077</v>
      </c>
      <c r="H235" s="9">
        <f>IF(Tabela7[[#This Row],[Saldo kredytu]]&gt;0,$G$13/$G$8,0)</f>
        <v>866.66666666666663</v>
      </c>
      <c r="I235" s="9">
        <f t="shared" si="22"/>
        <v>126.750000000002</v>
      </c>
      <c r="J235" s="10">
        <f t="shared" si="25"/>
        <v>993.41666666666868</v>
      </c>
    </row>
    <row r="236" spans="1:10" x14ac:dyDescent="0.25">
      <c r="A236" s="8">
        <v>224</v>
      </c>
      <c r="B236" s="9">
        <f t="shared" si="26"/>
        <v>81232.352582896056</v>
      </c>
      <c r="C236" s="9">
        <f t="shared" si="23"/>
        <v>981.62914621641585</v>
      </c>
      <c r="D236" s="9">
        <f t="shared" si="21"/>
        <v>152.3106610929301</v>
      </c>
      <c r="E236" s="2">
        <f t="shared" si="24"/>
        <v>1133.939807309346</v>
      </c>
      <c r="F236" s="6"/>
      <c r="G236" s="9">
        <f t="shared" si="27"/>
        <v>66733.333333334405</v>
      </c>
      <c r="H236" s="9">
        <f>IF(Tabela7[[#This Row],[Saldo kredytu]]&gt;0,$G$13/$G$8,0)</f>
        <v>866.66666666666663</v>
      </c>
      <c r="I236" s="9">
        <f t="shared" si="22"/>
        <v>125.125000000002</v>
      </c>
      <c r="J236" s="10">
        <f t="shared" si="25"/>
        <v>991.79166666666868</v>
      </c>
    </row>
    <row r="237" spans="1:10" x14ac:dyDescent="0.25">
      <c r="A237" s="8">
        <v>225</v>
      </c>
      <c r="B237" s="9">
        <f t="shared" si="26"/>
        <v>80250.723436679633</v>
      </c>
      <c r="C237" s="9">
        <f t="shared" si="23"/>
        <v>983.46970086557121</v>
      </c>
      <c r="D237" s="9">
        <f t="shared" si="21"/>
        <v>150.47010644377431</v>
      </c>
      <c r="E237" s="2">
        <f t="shared" si="24"/>
        <v>1133.9398073093455</v>
      </c>
      <c r="F237" s="6"/>
      <c r="G237" s="9">
        <f t="shared" si="27"/>
        <v>65866.666666667734</v>
      </c>
      <c r="H237" s="9">
        <f>IF(Tabela7[[#This Row],[Saldo kredytu]]&gt;0,$G$13/$G$8,0)</f>
        <v>866.66666666666663</v>
      </c>
      <c r="I237" s="9">
        <f t="shared" si="22"/>
        <v>123.50000000000199</v>
      </c>
      <c r="J237" s="10">
        <f t="shared" si="25"/>
        <v>990.16666666666856</v>
      </c>
    </row>
    <row r="238" spans="1:10" x14ac:dyDescent="0.25">
      <c r="A238" s="8">
        <v>226</v>
      </c>
      <c r="B238" s="9">
        <f t="shared" si="26"/>
        <v>79267.253735814069</v>
      </c>
      <c r="C238" s="9">
        <f t="shared" si="23"/>
        <v>985.31370655469414</v>
      </c>
      <c r="D238" s="9">
        <f t="shared" si="21"/>
        <v>148.62610075465139</v>
      </c>
      <c r="E238" s="2">
        <f t="shared" si="24"/>
        <v>1133.9398073093455</v>
      </c>
      <c r="F238" s="6"/>
      <c r="G238" s="9">
        <f t="shared" si="27"/>
        <v>65000.00000000107</v>
      </c>
      <c r="H238" s="9">
        <f>IF(Tabela7[[#This Row],[Saldo kredytu]]&gt;0,$G$13/$G$8,0)</f>
        <v>866.66666666666663</v>
      </c>
      <c r="I238" s="9">
        <f t="shared" si="22"/>
        <v>121.875000000002</v>
      </c>
      <c r="J238" s="10">
        <f t="shared" si="25"/>
        <v>988.54166666666868</v>
      </c>
    </row>
    <row r="239" spans="1:10" x14ac:dyDescent="0.25">
      <c r="A239" s="8">
        <v>227</v>
      </c>
      <c r="B239" s="9">
        <f t="shared" si="26"/>
        <v>78281.940029259378</v>
      </c>
      <c r="C239" s="9">
        <f t="shared" si="23"/>
        <v>987.16116975448438</v>
      </c>
      <c r="D239" s="9">
        <f t="shared" si="21"/>
        <v>146.77863755486132</v>
      </c>
      <c r="E239" s="2">
        <f t="shared" si="24"/>
        <v>1133.9398073093457</v>
      </c>
      <c r="F239" s="6"/>
      <c r="G239" s="9">
        <f t="shared" si="27"/>
        <v>64133.333333334405</v>
      </c>
      <c r="H239" s="9">
        <f>IF(Tabela7[[#This Row],[Saldo kredytu]]&gt;0,$G$13/$G$8,0)</f>
        <v>866.66666666666663</v>
      </c>
      <c r="I239" s="9">
        <f t="shared" si="22"/>
        <v>120.250000000002</v>
      </c>
      <c r="J239" s="10">
        <f t="shared" si="25"/>
        <v>986.91666666666868</v>
      </c>
    </row>
    <row r="240" spans="1:10" x14ac:dyDescent="0.25">
      <c r="A240" s="8">
        <v>228</v>
      </c>
      <c r="B240" s="9">
        <f t="shared" si="26"/>
        <v>77294.778859504891</v>
      </c>
      <c r="C240" s="9">
        <f t="shared" si="23"/>
        <v>989.01209694777401</v>
      </c>
      <c r="D240" s="9">
        <f t="shared" si="21"/>
        <v>144.92771036157168</v>
      </c>
      <c r="E240" s="2">
        <f t="shared" si="24"/>
        <v>1133.9398073093457</v>
      </c>
      <c r="F240" s="6"/>
      <c r="G240" s="9">
        <f t="shared" si="27"/>
        <v>63266.666666667741</v>
      </c>
      <c r="H240" s="9">
        <f>IF(Tabela7[[#This Row],[Saldo kredytu]]&gt;0,$G$13/$G$8,0)</f>
        <v>866.66666666666663</v>
      </c>
      <c r="I240" s="9">
        <f t="shared" si="22"/>
        <v>118.625000000002</v>
      </c>
      <c r="J240" s="10">
        <f t="shared" si="25"/>
        <v>985.29166666666868</v>
      </c>
    </row>
    <row r="241" spans="1:10" x14ac:dyDescent="0.25">
      <c r="A241" s="8">
        <v>229</v>
      </c>
      <c r="B241" s="9">
        <f t="shared" si="26"/>
        <v>76305.766762557119</v>
      </c>
      <c r="C241" s="9">
        <f t="shared" si="23"/>
        <v>990.86649462955108</v>
      </c>
      <c r="D241" s="9">
        <f t="shared" si="21"/>
        <v>143.07331267979461</v>
      </c>
      <c r="E241" s="2">
        <f t="shared" si="24"/>
        <v>1133.9398073093457</v>
      </c>
      <c r="F241" s="6"/>
      <c r="G241" s="9">
        <f t="shared" si="27"/>
        <v>62400.000000001077</v>
      </c>
      <c r="H241" s="9">
        <f>IF(Tabela7[[#This Row],[Saldo kredytu]]&gt;0,$G$13/$G$8,0)</f>
        <v>866.66666666666663</v>
      </c>
      <c r="I241" s="9">
        <f t="shared" si="22"/>
        <v>117.000000000002</v>
      </c>
      <c r="J241" s="10">
        <f t="shared" si="25"/>
        <v>983.66666666666868</v>
      </c>
    </row>
    <row r="242" spans="1:10" x14ac:dyDescent="0.25">
      <c r="A242" s="8">
        <v>230</v>
      </c>
      <c r="B242" s="9">
        <f t="shared" si="26"/>
        <v>75314.900267927573</v>
      </c>
      <c r="C242" s="9">
        <f t="shared" si="23"/>
        <v>992.72436930698154</v>
      </c>
      <c r="D242" s="9">
        <f t="shared" si="21"/>
        <v>141.21543800236421</v>
      </c>
      <c r="E242" s="2">
        <f t="shared" si="24"/>
        <v>1133.9398073093457</v>
      </c>
      <c r="F242" s="6"/>
      <c r="G242" s="9">
        <f t="shared" si="27"/>
        <v>61533.333333334413</v>
      </c>
      <c r="H242" s="9">
        <f>IF(Tabela7[[#This Row],[Saldo kredytu]]&gt;0,$G$13/$G$8,0)</f>
        <v>866.66666666666663</v>
      </c>
      <c r="I242" s="9">
        <f t="shared" si="22"/>
        <v>115.37500000000203</v>
      </c>
      <c r="J242" s="10">
        <f t="shared" si="25"/>
        <v>982.04166666666868</v>
      </c>
    </row>
    <row r="243" spans="1:10" x14ac:dyDescent="0.25">
      <c r="A243" s="8">
        <v>231</v>
      </c>
      <c r="B243" s="9">
        <f t="shared" si="26"/>
        <v>74322.175898620597</v>
      </c>
      <c r="C243" s="9">
        <f t="shared" si="23"/>
        <v>994.58572749943232</v>
      </c>
      <c r="D243" s="9">
        <f t="shared" si="21"/>
        <v>139.3540798099136</v>
      </c>
      <c r="E243" s="2">
        <f t="shared" si="24"/>
        <v>1133.939807309346</v>
      </c>
      <c r="F243" s="6"/>
      <c r="G243" s="9">
        <f t="shared" si="27"/>
        <v>60666.666666667748</v>
      </c>
      <c r="H243" s="9">
        <f>IF(Tabela7[[#This Row],[Saldo kredytu]]&gt;0,$G$13/$G$8,0)</f>
        <v>866.66666666666663</v>
      </c>
      <c r="I243" s="9">
        <f t="shared" si="22"/>
        <v>113.75000000000203</v>
      </c>
      <c r="J243" s="10">
        <f t="shared" si="25"/>
        <v>980.41666666666868</v>
      </c>
    </row>
    <row r="244" spans="1:10" x14ac:dyDescent="0.25">
      <c r="A244" s="8">
        <v>232</v>
      </c>
      <c r="B244" s="9">
        <f t="shared" si="26"/>
        <v>73327.590171121163</v>
      </c>
      <c r="C244" s="9">
        <f t="shared" si="23"/>
        <v>996.45057573849397</v>
      </c>
      <c r="D244" s="9">
        <f t="shared" si="21"/>
        <v>137.48923157085218</v>
      </c>
      <c r="E244" s="2">
        <f t="shared" si="24"/>
        <v>1133.9398073093462</v>
      </c>
      <c r="F244" s="6"/>
      <c r="G244" s="9">
        <f t="shared" si="27"/>
        <v>59800.000000001084</v>
      </c>
      <c r="H244" s="9">
        <f>IF(Tabela7[[#This Row],[Saldo kredytu]]&gt;0,$G$13/$G$8,0)</f>
        <v>866.66666666666663</v>
      </c>
      <c r="I244" s="9">
        <f t="shared" si="22"/>
        <v>112.12500000000203</v>
      </c>
      <c r="J244" s="10">
        <f t="shared" si="25"/>
        <v>978.79166666666868</v>
      </c>
    </row>
    <row r="245" spans="1:10" x14ac:dyDescent="0.25">
      <c r="A245" s="8">
        <v>233</v>
      </c>
      <c r="B245" s="9">
        <f t="shared" si="26"/>
        <v>72331.139595382672</v>
      </c>
      <c r="C245" s="9">
        <f t="shared" si="23"/>
        <v>998.31892056800348</v>
      </c>
      <c r="D245" s="9">
        <f t="shared" si="21"/>
        <v>135.6208867413425</v>
      </c>
      <c r="E245" s="2">
        <f t="shared" si="24"/>
        <v>1133.939807309346</v>
      </c>
      <c r="F245" s="6"/>
      <c r="G245" s="9">
        <f t="shared" si="27"/>
        <v>58933.33333333442</v>
      </c>
      <c r="H245" s="9">
        <f>IF(Tabela7[[#This Row],[Saldo kredytu]]&gt;0,$G$13/$G$8,0)</f>
        <v>866.66666666666663</v>
      </c>
      <c r="I245" s="9">
        <f t="shared" si="22"/>
        <v>110.50000000000203</v>
      </c>
      <c r="J245" s="10">
        <f t="shared" si="25"/>
        <v>977.16666666666868</v>
      </c>
    </row>
    <row r="246" spans="1:10" x14ac:dyDescent="0.25">
      <c r="A246" s="8">
        <v>234</v>
      </c>
      <c r="B246" s="9">
        <f t="shared" si="26"/>
        <v>71332.820674814662</v>
      </c>
      <c r="C246" s="9">
        <f t="shared" si="23"/>
        <v>1000.1907685440686</v>
      </c>
      <c r="D246" s="9">
        <f t="shared" si="21"/>
        <v>133.7490387652775</v>
      </c>
      <c r="E246" s="2">
        <f t="shared" si="24"/>
        <v>1133.9398073093462</v>
      </c>
      <c r="F246" s="6"/>
      <c r="G246" s="9">
        <f t="shared" si="27"/>
        <v>58066.666666667756</v>
      </c>
      <c r="H246" s="9">
        <f>IF(Tabela7[[#This Row],[Saldo kredytu]]&gt;0,$G$13/$G$8,0)</f>
        <v>866.66666666666663</v>
      </c>
      <c r="I246" s="9">
        <f t="shared" si="22"/>
        <v>108.87500000000205</v>
      </c>
      <c r="J246" s="10">
        <f t="shared" si="25"/>
        <v>975.54166666666868</v>
      </c>
    </row>
    <row r="247" spans="1:10" x14ac:dyDescent="0.25">
      <c r="A247" s="8">
        <v>235</v>
      </c>
      <c r="B247" s="9">
        <f t="shared" si="26"/>
        <v>70332.629906270595</v>
      </c>
      <c r="C247" s="9">
        <f t="shared" si="23"/>
        <v>1002.0661262350884</v>
      </c>
      <c r="D247" s="9">
        <f t="shared" si="21"/>
        <v>131.87368107425735</v>
      </c>
      <c r="E247" s="2">
        <f t="shared" si="24"/>
        <v>1133.9398073093457</v>
      </c>
      <c r="F247" s="6"/>
      <c r="G247" s="9">
        <f t="shared" si="27"/>
        <v>57200.000000001091</v>
      </c>
      <c r="H247" s="9">
        <f>IF(Tabela7[[#This Row],[Saldo kredytu]]&gt;0,$G$13/$G$8,0)</f>
        <v>866.66666666666663</v>
      </c>
      <c r="I247" s="9">
        <f t="shared" si="22"/>
        <v>107.25000000000205</v>
      </c>
      <c r="J247" s="10">
        <f t="shared" si="25"/>
        <v>973.91666666666868</v>
      </c>
    </row>
    <row r="248" spans="1:10" x14ac:dyDescent="0.25">
      <c r="A248" s="8">
        <v>236</v>
      </c>
      <c r="B248" s="9">
        <f t="shared" si="26"/>
        <v>69330.563780035503</v>
      </c>
      <c r="C248" s="9">
        <f t="shared" si="23"/>
        <v>1003.9450002217792</v>
      </c>
      <c r="D248" s="9">
        <f t="shared" si="21"/>
        <v>129.99480708756656</v>
      </c>
      <c r="E248" s="2">
        <f t="shared" si="24"/>
        <v>1133.9398073093457</v>
      </c>
      <c r="F248" s="6"/>
      <c r="G248" s="9">
        <f t="shared" si="27"/>
        <v>56333.333333334427</v>
      </c>
      <c r="H248" s="9">
        <f>IF(Tabela7[[#This Row],[Saldo kredytu]]&gt;0,$G$13/$G$8,0)</f>
        <v>866.66666666666663</v>
      </c>
      <c r="I248" s="9">
        <f t="shared" si="22"/>
        <v>105.62500000000205</v>
      </c>
      <c r="J248" s="10">
        <f t="shared" si="25"/>
        <v>972.29166666666868</v>
      </c>
    </row>
    <row r="249" spans="1:10" x14ac:dyDescent="0.25">
      <c r="A249" s="8">
        <v>237</v>
      </c>
      <c r="B249" s="9">
        <f t="shared" si="26"/>
        <v>68326.618779813725</v>
      </c>
      <c r="C249" s="9">
        <f t="shared" si="23"/>
        <v>1005.8273970971952</v>
      </c>
      <c r="D249" s="9">
        <f t="shared" si="21"/>
        <v>128.11241021215073</v>
      </c>
      <c r="E249" s="2">
        <f t="shared" si="24"/>
        <v>1133.939807309346</v>
      </c>
      <c r="F249" s="6"/>
      <c r="G249" s="9">
        <f t="shared" si="27"/>
        <v>55466.666666667763</v>
      </c>
      <c r="H249" s="9">
        <f>IF(Tabela7[[#This Row],[Saldo kredytu]]&gt;0,$G$13/$G$8,0)</f>
        <v>866.66666666666663</v>
      </c>
      <c r="I249" s="9">
        <f t="shared" si="22"/>
        <v>104.00000000000205</v>
      </c>
      <c r="J249" s="10">
        <f t="shared" si="25"/>
        <v>970.66666666666868</v>
      </c>
    </row>
    <row r="250" spans="1:10" x14ac:dyDescent="0.25">
      <c r="A250" s="8">
        <v>238</v>
      </c>
      <c r="B250" s="9">
        <f t="shared" si="26"/>
        <v>67320.791382716532</v>
      </c>
      <c r="C250" s="9">
        <f t="shared" si="23"/>
        <v>1007.7133234667522</v>
      </c>
      <c r="D250" s="9">
        <f t="shared" si="21"/>
        <v>126.2264838425935</v>
      </c>
      <c r="E250" s="2">
        <f t="shared" si="24"/>
        <v>1133.9398073093457</v>
      </c>
      <c r="F250" s="6"/>
      <c r="G250" s="9">
        <f t="shared" si="27"/>
        <v>54600.000000001099</v>
      </c>
      <c r="H250" s="9">
        <f>IF(Tabela7[[#This Row],[Saldo kredytu]]&gt;0,$G$13/$G$8,0)</f>
        <v>866.66666666666663</v>
      </c>
      <c r="I250" s="9">
        <f t="shared" si="22"/>
        <v>102.37500000000206</v>
      </c>
      <c r="J250" s="10">
        <f t="shared" si="25"/>
        <v>969.04166666666868</v>
      </c>
    </row>
    <row r="251" spans="1:10" x14ac:dyDescent="0.25">
      <c r="A251" s="8">
        <v>239</v>
      </c>
      <c r="B251" s="9">
        <f t="shared" si="26"/>
        <v>66313.078059249776</v>
      </c>
      <c r="C251" s="9">
        <f t="shared" si="23"/>
        <v>1009.6027859482526</v>
      </c>
      <c r="D251" s="9">
        <f t="shared" si="21"/>
        <v>124.33702136109332</v>
      </c>
      <c r="E251" s="2">
        <f t="shared" si="24"/>
        <v>1133.939807309346</v>
      </c>
      <c r="F251" s="6"/>
      <c r="G251" s="9">
        <f t="shared" si="27"/>
        <v>53733.333333334434</v>
      </c>
      <c r="H251" s="9">
        <f>IF(Tabela7[[#This Row],[Saldo kredytu]]&gt;0,$G$13/$G$8,0)</f>
        <v>866.66666666666663</v>
      </c>
      <c r="I251" s="9">
        <f t="shared" si="22"/>
        <v>100.75000000000206</v>
      </c>
      <c r="J251" s="10">
        <f t="shared" si="25"/>
        <v>967.41666666666868</v>
      </c>
    </row>
    <row r="252" spans="1:10" x14ac:dyDescent="0.25">
      <c r="A252" s="8">
        <v>240</v>
      </c>
      <c r="B252" s="9">
        <f t="shared" si="26"/>
        <v>65303.475273301527</v>
      </c>
      <c r="C252" s="9">
        <f t="shared" si="23"/>
        <v>1011.4957911719054</v>
      </c>
      <c r="D252" s="9">
        <f t="shared" si="21"/>
        <v>122.44401613744036</v>
      </c>
      <c r="E252" s="2">
        <f t="shared" si="24"/>
        <v>1133.9398073093457</v>
      </c>
      <c r="F252" s="6"/>
      <c r="G252" s="9">
        <f t="shared" si="27"/>
        <v>52866.66666666777</v>
      </c>
      <c r="H252" s="9">
        <f>IF(Tabela7[[#This Row],[Saldo kredytu]]&gt;0,$G$13/$G$8,0)</f>
        <v>866.66666666666663</v>
      </c>
      <c r="I252" s="9">
        <f t="shared" si="22"/>
        <v>99.125000000002061</v>
      </c>
      <c r="J252" s="10">
        <f t="shared" si="25"/>
        <v>965.79166666666868</v>
      </c>
    </row>
    <row r="253" spans="1:10" x14ac:dyDescent="0.25">
      <c r="A253" s="8">
        <v>241</v>
      </c>
      <c r="B253" s="9">
        <f t="shared" si="26"/>
        <v>64291.979482129624</v>
      </c>
      <c r="C253" s="9">
        <f t="shared" si="23"/>
        <v>1013.3923457803527</v>
      </c>
      <c r="D253" s="9">
        <f t="shared" si="21"/>
        <v>120.54746152899304</v>
      </c>
      <c r="E253" s="2">
        <f t="shared" si="24"/>
        <v>1133.9398073093457</v>
      </c>
      <c r="F253" s="6"/>
      <c r="G253" s="9">
        <f t="shared" si="27"/>
        <v>52000.000000001106</v>
      </c>
      <c r="H253" s="9">
        <f>IF(Tabela7[[#This Row],[Saldo kredytu]]&gt;0,$G$13/$G$8,0)</f>
        <v>866.66666666666663</v>
      </c>
      <c r="I253" s="9">
        <f t="shared" si="22"/>
        <v>97.500000000002061</v>
      </c>
      <c r="J253" s="10">
        <f t="shared" si="25"/>
        <v>964.16666666666868</v>
      </c>
    </row>
    <row r="254" spans="1:10" x14ac:dyDescent="0.25">
      <c r="A254" s="8">
        <v>242</v>
      </c>
      <c r="B254" s="9">
        <f t="shared" si="26"/>
        <v>63278.58713634927</v>
      </c>
      <c r="C254" s="9">
        <f t="shared" si="23"/>
        <v>1015.2924564286909</v>
      </c>
      <c r="D254" s="9">
        <f t="shared" si="21"/>
        <v>118.64735088065487</v>
      </c>
      <c r="E254" s="2">
        <f t="shared" si="24"/>
        <v>1133.9398073093457</v>
      </c>
      <c r="F254" s="6"/>
      <c r="G254" s="9">
        <f t="shared" si="27"/>
        <v>51133.333333334442</v>
      </c>
      <c r="H254" s="9">
        <f>IF(Tabela7[[#This Row],[Saldo kredytu]]&gt;0,$G$13/$G$8,0)</f>
        <v>866.66666666666663</v>
      </c>
      <c r="I254" s="9">
        <f t="shared" si="22"/>
        <v>95.875000000002061</v>
      </c>
      <c r="J254" s="10">
        <f t="shared" si="25"/>
        <v>962.54166666666868</v>
      </c>
    </row>
    <row r="255" spans="1:10" x14ac:dyDescent="0.25">
      <c r="A255" s="8">
        <v>243</v>
      </c>
      <c r="B255" s="9">
        <f t="shared" si="26"/>
        <v>62263.294679920582</v>
      </c>
      <c r="C255" s="9">
        <f t="shared" si="23"/>
        <v>1017.1961297844946</v>
      </c>
      <c r="D255" s="9">
        <f t="shared" si="21"/>
        <v>116.74367752485108</v>
      </c>
      <c r="E255" s="2">
        <f t="shared" si="24"/>
        <v>1133.9398073093457</v>
      </c>
      <c r="F255" s="6"/>
      <c r="G255" s="9">
        <f t="shared" si="27"/>
        <v>50266.666666667777</v>
      </c>
      <c r="H255" s="9">
        <f>IF(Tabela7[[#This Row],[Saldo kredytu]]&gt;0,$G$13/$G$8,0)</f>
        <v>866.66666666666663</v>
      </c>
      <c r="I255" s="9">
        <f t="shared" si="22"/>
        <v>94.250000000002089</v>
      </c>
      <c r="J255" s="10">
        <f t="shared" si="25"/>
        <v>960.91666666666868</v>
      </c>
    </row>
    <row r="256" spans="1:10" x14ac:dyDescent="0.25">
      <c r="A256" s="8">
        <v>244</v>
      </c>
      <c r="B256" s="9">
        <f t="shared" si="26"/>
        <v>61246.098550136085</v>
      </c>
      <c r="C256" s="9">
        <f t="shared" si="23"/>
        <v>1019.1033725278405</v>
      </c>
      <c r="D256" s="9">
        <f t="shared" si="21"/>
        <v>114.83643478150515</v>
      </c>
      <c r="E256" s="2">
        <f t="shared" si="24"/>
        <v>1133.9398073093457</v>
      </c>
      <c r="F256" s="6"/>
      <c r="G256" s="9">
        <f t="shared" si="27"/>
        <v>49400.000000001113</v>
      </c>
      <c r="H256" s="9">
        <f>IF(Tabela7[[#This Row],[Saldo kredytu]]&gt;0,$G$13/$G$8,0)</f>
        <v>866.66666666666663</v>
      </c>
      <c r="I256" s="9">
        <f t="shared" si="22"/>
        <v>92.625000000002089</v>
      </c>
      <c r="J256" s="10">
        <f t="shared" si="25"/>
        <v>959.29166666666868</v>
      </c>
    </row>
    <row r="257" spans="1:10" x14ac:dyDescent="0.25">
      <c r="A257" s="8">
        <v>245</v>
      </c>
      <c r="B257" s="9">
        <f t="shared" si="26"/>
        <v>60226.995177608245</v>
      </c>
      <c r="C257" s="9">
        <f t="shared" si="23"/>
        <v>1021.0141913513305</v>
      </c>
      <c r="D257" s="9">
        <f t="shared" si="21"/>
        <v>112.92561595801546</v>
      </c>
      <c r="E257" s="2">
        <f t="shared" si="24"/>
        <v>1133.939807309346</v>
      </c>
      <c r="F257" s="6"/>
      <c r="G257" s="9">
        <f t="shared" si="27"/>
        <v>48533.333333334449</v>
      </c>
      <c r="H257" s="9">
        <f>IF(Tabela7[[#This Row],[Saldo kredytu]]&gt;0,$G$13/$G$8,0)</f>
        <v>866.66666666666663</v>
      </c>
      <c r="I257" s="9">
        <f t="shared" si="22"/>
        <v>91.000000000002089</v>
      </c>
      <c r="J257" s="10">
        <f t="shared" si="25"/>
        <v>957.66666666666868</v>
      </c>
    </row>
    <row r="258" spans="1:10" x14ac:dyDescent="0.25">
      <c r="A258" s="8">
        <v>246</v>
      </c>
      <c r="B258" s="9">
        <f t="shared" si="26"/>
        <v>59205.980986256916</v>
      </c>
      <c r="C258" s="9">
        <f t="shared" si="23"/>
        <v>1022.9285929601142</v>
      </c>
      <c r="D258" s="9">
        <f t="shared" si="21"/>
        <v>111.01121434923171</v>
      </c>
      <c r="E258" s="2">
        <f t="shared" si="24"/>
        <v>1133.939807309346</v>
      </c>
      <c r="F258" s="6"/>
      <c r="G258" s="9">
        <f t="shared" si="27"/>
        <v>47666.666666667785</v>
      </c>
      <c r="H258" s="9">
        <f>IF(Tabela7[[#This Row],[Saldo kredytu]]&gt;0,$G$13/$G$8,0)</f>
        <v>866.66666666666663</v>
      </c>
      <c r="I258" s="9">
        <f t="shared" si="22"/>
        <v>89.375000000002089</v>
      </c>
      <c r="J258" s="10">
        <f t="shared" si="25"/>
        <v>956.04166666666868</v>
      </c>
    </row>
    <row r="259" spans="1:10" x14ac:dyDescent="0.25">
      <c r="A259" s="8">
        <v>247</v>
      </c>
      <c r="B259" s="9">
        <f t="shared" si="26"/>
        <v>58183.052393296799</v>
      </c>
      <c r="C259" s="9">
        <f t="shared" si="23"/>
        <v>1024.8465840719145</v>
      </c>
      <c r="D259" s="9">
        <f t="shared" si="21"/>
        <v>109.0932232374315</v>
      </c>
      <c r="E259" s="2">
        <f t="shared" si="24"/>
        <v>1133.939807309346</v>
      </c>
      <c r="F259" s="6"/>
      <c r="G259" s="9">
        <f t="shared" si="27"/>
        <v>46800.00000000112</v>
      </c>
      <c r="H259" s="9">
        <f>IF(Tabela7[[#This Row],[Saldo kredytu]]&gt;0,$G$13/$G$8,0)</f>
        <v>866.66666666666663</v>
      </c>
      <c r="I259" s="9">
        <f t="shared" si="22"/>
        <v>87.750000000002103</v>
      </c>
      <c r="J259" s="10">
        <f t="shared" si="25"/>
        <v>954.41666666666879</v>
      </c>
    </row>
    <row r="260" spans="1:10" x14ac:dyDescent="0.25">
      <c r="A260" s="8">
        <v>248</v>
      </c>
      <c r="B260" s="9">
        <f t="shared" si="26"/>
        <v>57158.205809224884</v>
      </c>
      <c r="C260" s="9">
        <f t="shared" si="23"/>
        <v>1026.768171417049</v>
      </c>
      <c r="D260" s="9">
        <f t="shared" si="21"/>
        <v>107.17163589229665</v>
      </c>
      <c r="E260" s="2">
        <f t="shared" si="24"/>
        <v>1133.9398073093457</v>
      </c>
      <c r="F260" s="6"/>
      <c r="G260" s="9">
        <f t="shared" si="27"/>
        <v>45933.333333334456</v>
      </c>
      <c r="H260" s="9">
        <f>IF(Tabela7[[#This Row],[Saldo kredytu]]&gt;0,$G$13/$G$8,0)</f>
        <v>866.66666666666663</v>
      </c>
      <c r="I260" s="9">
        <f t="shared" si="22"/>
        <v>86.125000000002103</v>
      </c>
      <c r="J260" s="10">
        <f t="shared" si="25"/>
        <v>952.79166666666879</v>
      </c>
    </row>
    <row r="261" spans="1:10" x14ac:dyDescent="0.25">
      <c r="A261" s="8">
        <v>249</v>
      </c>
      <c r="B261" s="9">
        <f t="shared" si="26"/>
        <v>56131.437637807838</v>
      </c>
      <c r="C261" s="9">
        <f t="shared" si="23"/>
        <v>1028.6933617384564</v>
      </c>
      <c r="D261" s="9">
        <f t="shared" si="21"/>
        <v>105.24644557088969</v>
      </c>
      <c r="E261" s="2">
        <f t="shared" si="24"/>
        <v>1133.939807309346</v>
      </c>
      <c r="F261" s="6"/>
      <c r="G261" s="9">
        <f t="shared" si="27"/>
        <v>45066.666666667792</v>
      </c>
      <c r="H261" s="9">
        <f>IF(Tabela7[[#This Row],[Saldo kredytu]]&gt;0,$G$13/$G$8,0)</f>
        <v>866.66666666666663</v>
      </c>
      <c r="I261" s="9">
        <f t="shared" si="22"/>
        <v>84.500000000002103</v>
      </c>
      <c r="J261" s="10">
        <f t="shared" si="25"/>
        <v>951.16666666666879</v>
      </c>
    </row>
    <row r="262" spans="1:10" x14ac:dyDescent="0.25">
      <c r="A262" s="8">
        <v>250</v>
      </c>
      <c r="B262" s="9">
        <f t="shared" si="26"/>
        <v>55102.744276069381</v>
      </c>
      <c r="C262" s="9">
        <f t="shared" si="23"/>
        <v>1030.6221617917158</v>
      </c>
      <c r="D262" s="9">
        <f t="shared" si="21"/>
        <v>103.31764551763008</v>
      </c>
      <c r="E262" s="2">
        <f t="shared" si="24"/>
        <v>1133.939807309346</v>
      </c>
      <c r="F262" s="6"/>
      <c r="G262" s="9">
        <f t="shared" si="27"/>
        <v>44200.000000001128</v>
      </c>
      <c r="H262" s="9">
        <f>IF(Tabela7[[#This Row],[Saldo kredytu]]&gt;0,$G$13/$G$8,0)</f>
        <v>866.66666666666663</v>
      </c>
      <c r="I262" s="9">
        <f t="shared" si="22"/>
        <v>82.875000000002117</v>
      </c>
      <c r="J262" s="10">
        <f t="shared" si="25"/>
        <v>949.54166666666879</v>
      </c>
    </row>
    <row r="263" spans="1:10" x14ac:dyDescent="0.25">
      <c r="A263" s="8">
        <v>251</v>
      </c>
      <c r="B263" s="9">
        <f t="shared" si="26"/>
        <v>54072.122114277663</v>
      </c>
      <c r="C263" s="9">
        <f t="shared" si="23"/>
        <v>1032.5545783450752</v>
      </c>
      <c r="D263" s="9">
        <f t="shared" si="21"/>
        <v>101.38522896427061</v>
      </c>
      <c r="E263" s="2">
        <f t="shared" si="24"/>
        <v>1133.939807309346</v>
      </c>
      <c r="F263" s="6"/>
      <c r="G263" s="9">
        <f t="shared" si="27"/>
        <v>43333.333333334464</v>
      </c>
      <c r="H263" s="9">
        <f>IF(Tabela7[[#This Row],[Saldo kredytu]]&gt;0,$G$13/$G$8,0)</f>
        <v>866.66666666666663</v>
      </c>
      <c r="I263" s="9">
        <f t="shared" si="22"/>
        <v>81.250000000002117</v>
      </c>
      <c r="J263" s="10">
        <f t="shared" si="25"/>
        <v>947.91666666666879</v>
      </c>
    </row>
    <row r="264" spans="1:10" x14ac:dyDescent="0.25">
      <c r="A264" s="8">
        <v>252</v>
      </c>
      <c r="B264" s="9">
        <f t="shared" si="26"/>
        <v>53039.567535932591</v>
      </c>
      <c r="C264" s="9">
        <f t="shared" si="23"/>
        <v>1034.4906181794722</v>
      </c>
      <c r="D264" s="9">
        <f t="shared" si="21"/>
        <v>99.449189129873602</v>
      </c>
      <c r="E264" s="2">
        <f t="shared" si="24"/>
        <v>1133.9398073093457</v>
      </c>
      <c r="F264" s="6"/>
      <c r="G264" s="9">
        <f t="shared" si="27"/>
        <v>42466.666666667799</v>
      </c>
      <c r="H264" s="9">
        <f>IF(Tabela7[[#This Row],[Saldo kredytu]]&gt;0,$G$13/$G$8,0)</f>
        <v>866.66666666666663</v>
      </c>
      <c r="I264" s="9">
        <f t="shared" si="22"/>
        <v>79.625000000002117</v>
      </c>
      <c r="J264" s="10">
        <f t="shared" si="25"/>
        <v>946.29166666666879</v>
      </c>
    </row>
    <row r="265" spans="1:10" x14ac:dyDescent="0.25">
      <c r="A265" s="8">
        <v>253</v>
      </c>
      <c r="B265" s="9">
        <f t="shared" si="26"/>
        <v>52005.076917753118</v>
      </c>
      <c r="C265" s="9">
        <f t="shared" si="23"/>
        <v>1036.4302880885589</v>
      </c>
      <c r="D265" s="9">
        <f t="shared" si="21"/>
        <v>97.509519220787084</v>
      </c>
      <c r="E265" s="2">
        <f t="shared" si="24"/>
        <v>1133.939807309346</v>
      </c>
      <c r="F265" s="6"/>
      <c r="G265" s="9">
        <f t="shared" si="27"/>
        <v>41600.000000001135</v>
      </c>
      <c r="H265" s="9">
        <f>IF(Tabela7[[#This Row],[Saldo kredytu]]&gt;0,$G$13/$G$8,0)</f>
        <v>866.66666666666663</v>
      </c>
      <c r="I265" s="9">
        <f t="shared" si="22"/>
        <v>78.000000000002117</v>
      </c>
      <c r="J265" s="10">
        <f t="shared" si="25"/>
        <v>944.66666666666879</v>
      </c>
    </row>
    <row r="266" spans="1:10" x14ac:dyDescent="0.25">
      <c r="A266" s="8">
        <v>254</v>
      </c>
      <c r="B266" s="9">
        <f t="shared" si="26"/>
        <v>50968.646629664559</v>
      </c>
      <c r="C266" s="9">
        <f t="shared" si="23"/>
        <v>1038.3735948787248</v>
      </c>
      <c r="D266" s="9">
        <f t="shared" si="21"/>
        <v>95.566212430621036</v>
      </c>
      <c r="E266" s="2">
        <f t="shared" si="24"/>
        <v>1133.939807309346</v>
      </c>
      <c r="F266" s="6"/>
      <c r="G266" s="9">
        <f t="shared" si="27"/>
        <v>40733.333333334471</v>
      </c>
      <c r="H266" s="9">
        <f>IF(Tabela7[[#This Row],[Saldo kredytu]]&gt;0,$G$13/$G$8,0)</f>
        <v>866.66666666666663</v>
      </c>
      <c r="I266" s="9">
        <f t="shared" si="22"/>
        <v>76.375000000002132</v>
      </c>
      <c r="J266" s="10">
        <f t="shared" si="25"/>
        <v>943.04166666666879</v>
      </c>
    </row>
    <row r="267" spans="1:10" x14ac:dyDescent="0.25">
      <c r="A267" s="8">
        <v>255</v>
      </c>
      <c r="B267" s="9">
        <f t="shared" si="26"/>
        <v>49930.273034785838</v>
      </c>
      <c r="C267" s="9">
        <f t="shared" si="23"/>
        <v>1040.3205453691226</v>
      </c>
      <c r="D267" s="9">
        <f t="shared" si="21"/>
        <v>93.619261940223439</v>
      </c>
      <c r="E267" s="2">
        <f t="shared" si="24"/>
        <v>1133.939807309346</v>
      </c>
      <c r="F267" s="6"/>
      <c r="G267" s="9">
        <f t="shared" si="27"/>
        <v>39866.666666667807</v>
      </c>
      <c r="H267" s="9">
        <f>IF(Tabela7[[#This Row],[Saldo kredytu]]&gt;0,$G$13/$G$8,0)</f>
        <v>866.66666666666663</v>
      </c>
      <c r="I267" s="9">
        <f t="shared" si="22"/>
        <v>74.750000000002132</v>
      </c>
      <c r="J267" s="10">
        <f t="shared" si="25"/>
        <v>941.41666666666879</v>
      </c>
    </row>
    <row r="268" spans="1:10" x14ac:dyDescent="0.25">
      <c r="A268" s="8">
        <v>256</v>
      </c>
      <c r="B268" s="9">
        <f t="shared" si="26"/>
        <v>48889.952489416712</v>
      </c>
      <c r="C268" s="9">
        <f t="shared" si="23"/>
        <v>1042.2711463916896</v>
      </c>
      <c r="D268" s="9">
        <f t="shared" si="21"/>
        <v>91.668660917656325</v>
      </c>
      <c r="E268" s="2">
        <f t="shared" si="24"/>
        <v>1133.939807309346</v>
      </c>
      <c r="F268" s="6"/>
      <c r="G268" s="9">
        <f t="shared" si="27"/>
        <v>39000.000000001142</v>
      </c>
      <c r="H268" s="9">
        <f>IF(Tabela7[[#This Row],[Saldo kredytu]]&gt;0,$G$13/$G$8,0)</f>
        <v>866.66666666666663</v>
      </c>
      <c r="I268" s="9">
        <f t="shared" si="22"/>
        <v>73.125000000002146</v>
      </c>
      <c r="J268" s="10">
        <f t="shared" si="25"/>
        <v>939.79166666666879</v>
      </c>
    </row>
    <row r="269" spans="1:10" x14ac:dyDescent="0.25">
      <c r="A269" s="8">
        <v>257</v>
      </c>
      <c r="B269" s="9">
        <f t="shared" si="26"/>
        <v>47847.681343025019</v>
      </c>
      <c r="C269" s="9">
        <f t="shared" si="23"/>
        <v>1044.225404791174</v>
      </c>
      <c r="D269" s="9">
        <f t="shared" ref="D269:D332" si="28">B269*$D$8/12</f>
        <v>89.714402518171894</v>
      </c>
      <c r="E269" s="2">
        <f t="shared" si="24"/>
        <v>1133.939807309346</v>
      </c>
      <c r="F269" s="6"/>
      <c r="G269" s="9">
        <f t="shared" si="27"/>
        <v>38133.333333334478</v>
      </c>
      <c r="H269" s="9">
        <f>IF(Tabela7[[#This Row],[Saldo kredytu]]&gt;0,$G$13/$G$8,0)</f>
        <v>866.66666666666663</v>
      </c>
      <c r="I269" s="9">
        <f t="shared" ref="I269:I332" si="29">G269*$D$8/12</f>
        <v>71.500000000002146</v>
      </c>
      <c r="J269" s="10">
        <f t="shared" si="25"/>
        <v>938.16666666666879</v>
      </c>
    </row>
    <row r="270" spans="1:10" x14ac:dyDescent="0.25">
      <c r="A270" s="8">
        <v>258</v>
      </c>
      <c r="B270" s="9">
        <f t="shared" si="26"/>
        <v>46803.455938233841</v>
      </c>
      <c r="C270" s="9">
        <f t="shared" ref="C270:C333" si="30">E270-D270</f>
        <v>1046.1833274251574</v>
      </c>
      <c r="D270" s="9">
        <f t="shared" si="28"/>
        <v>87.756479884188437</v>
      </c>
      <c r="E270" s="2">
        <f t="shared" ref="E270:E333" si="31">IFERROR(-PMT($D$8/12,($E$8-A269),B270),0)</f>
        <v>1133.9398073093457</v>
      </c>
      <c r="F270" s="6"/>
      <c r="G270" s="9">
        <f t="shared" si="27"/>
        <v>37266.666666667814</v>
      </c>
      <c r="H270" s="9">
        <f>IF(Tabela7[[#This Row],[Saldo kredytu]]&gt;0,$G$13/$G$8,0)</f>
        <v>866.66666666666663</v>
      </c>
      <c r="I270" s="9">
        <f t="shared" si="29"/>
        <v>69.875000000002146</v>
      </c>
      <c r="J270" s="10">
        <f t="shared" ref="J270:J333" si="32">H270+I270</f>
        <v>936.54166666666879</v>
      </c>
    </row>
    <row r="271" spans="1:10" x14ac:dyDescent="0.25">
      <c r="A271" s="8">
        <v>259</v>
      </c>
      <c r="B271" s="9">
        <f t="shared" ref="B271:B334" si="33">B270-C270</f>
        <v>45757.272610808686</v>
      </c>
      <c r="C271" s="9">
        <f t="shared" si="30"/>
        <v>1048.1449211640795</v>
      </c>
      <c r="D271" s="9">
        <f t="shared" si="28"/>
        <v>85.794886145266275</v>
      </c>
      <c r="E271" s="2">
        <f t="shared" si="31"/>
        <v>1133.9398073093457</v>
      </c>
      <c r="F271" s="6"/>
      <c r="G271" s="9">
        <f t="shared" ref="G271:G334" si="34">IF((G270-H270)&gt;0,(G270-H270),0)</f>
        <v>36400.00000000115</v>
      </c>
      <c r="H271" s="9">
        <f>IF(Tabela7[[#This Row],[Saldo kredytu]]&gt;0,$G$13/$G$8,0)</f>
        <v>866.66666666666663</v>
      </c>
      <c r="I271" s="9">
        <f t="shared" si="29"/>
        <v>68.250000000002146</v>
      </c>
      <c r="J271" s="10">
        <f t="shared" si="32"/>
        <v>934.91666666666879</v>
      </c>
    </row>
    <row r="272" spans="1:10" x14ac:dyDescent="0.25">
      <c r="A272" s="8">
        <v>260</v>
      </c>
      <c r="B272" s="9">
        <f t="shared" si="33"/>
        <v>44709.127689644607</v>
      </c>
      <c r="C272" s="9">
        <f t="shared" si="30"/>
        <v>1050.1101928912622</v>
      </c>
      <c r="D272" s="9">
        <f t="shared" si="28"/>
        <v>83.829614418083636</v>
      </c>
      <c r="E272" s="2">
        <f t="shared" si="31"/>
        <v>1133.9398073093457</v>
      </c>
      <c r="F272" s="6"/>
      <c r="G272" s="9">
        <f t="shared" si="34"/>
        <v>35533.333333334485</v>
      </c>
      <c r="H272" s="9">
        <f>IF(Tabela7[[#This Row],[Saldo kredytu]]&gt;0,$G$13/$G$8,0)</f>
        <v>866.66666666666663</v>
      </c>
      <c r="I272" s="9">
        <f t="shared" si="29"/>
        <v>66.62500000000216</v>
      </c>
      <c r="J272" s="10">
        <f t="shared" si="32"/>
        <v>933.29166666666879</v>
      </c>
    </row>
    <row r="273" spans="1:10" x14ac:dyDescent="0.25">
      <c r="A273" s="8">
        <v>261</v>
      </c>
      <c r="B273" s="9">
        <f t="shared" si="33"/>
        <v>43659.017496753346</v>
      </c>
      <c r="C273" s="9">
        <f t="shared" si="30"/>
        <v>1052.0791495029334</v>
      </c>
      <c r="D273" s="9">
        <f t="shared" si="28"/>
        <v>81.860657806412519</v>
      </c>
      <c r="E273" s="2">
        <f t="shared" si="31"/>
        <v>1133.939807309346</v>
      </c>
      <c r="F273" s="6"/>
      <c r="G273" s="9">
        <f t="shared" si="34"/>
        <v>34666.666666667821</v>
      </c>
      <c r="H273" s="9">
        <f>IF(Tabela7[[#This Row],[Saldo kredytu]]&gt;0,$G$13/$G$8,0)</f>
        <v>866.66666666666663</v>
      </c>
      <c r="I273" s="9">
        <f t="shared" si="29"/>
        <v>65.00000000000216</v>
      </c>
      <c r="J273" s="10">
        <f t="shared" si="32"/>
        <v>931.66666666666879</v>
      </c>
    </row>
    <row r="274" spans="1:10" x14ac:dyDescent="0.25">
      <c r="A274" s="8">
        <v>262</v>
      </c>
      <c r="B274" s="9">
        <f t="shared" si="33"/>
        <v>42606.938347250412</v>
      </c>
      <c r="C274" s="9">
        <f t="shared" si="30"/>
        <v>1054.0517979082515</v>
      </c>
      <c r="D274" s="9">
        <f t="shared" si="28"/>
        <v>79.888009401094521</v>
      </c>
      <c r="E274" s="2">
        <f t="shared" si="31"/>
        <v>1133.939807309346</v>
      </c>
      <c r="F274" s="6"/>
      <c r="G274" s="9">
        <f t="shared" si="34"/>
        <v>33800.000000001157</v>
      </c>
      <c r="H274" s="9">
        <f>IF(Tabela7[[#This Row],[Saldo kredytu]]&gt;0,$G$13/$G$8,0)</f>
        <v>866.66666666666663</v>
      </c>
      <c r="I274" s="9">
        <f t="shared" si="29"/>
        <v>63.375000000002167</v>
      </c>
      <c r="J274" s="10">
        <f t="shared" si="32"/>
        <v>930.04166666666879</v>
      </c>
    </row>
    <row r="275" spans="1:10" x14ac:dyDescent="0.25">
      <c r="A275" s="8">
        <v>263</v>
      </c>
      <c r="B275" s="9">
        <f t="shared" si="33"/>
        <v>41552.886549342162</v>
      </c>
      <c r="C275" s="9">
        <f t="shared" si="30"/>
        <v>1056.0281450293294</v>
      </c>
      <c r="D275" s="9">
        <f t="shared" si="28"/>
        <v>77.911662280016557</v>
      </c>
      <c r="E275" s="2">
        <f t="shared" si="31"/>
        <v>1133.939807309346</v>
      </c>
      <c r="F275" s="6"/>
      <c r="G275" s="9">
        <f t="shared" si="34"/>
        <v>32933.333333334493</v>
      </c>
      <c r="H275" s="9">
        <f>IF(Tabela7[[#This Row],[Saldo kredytu]]&gt;0,$G$13/$G$8,0)</f>
        <v>866.66666666666663</v>
      </c>
      <c r="I275" s="9">
        <f t="shared" si="29"/>
        <v>61.750000000002167</v>
      </c>
      <c r="J275" s="10">
        <f t="shared" si="32"/>
        <v>928.41666666666879</v>
      </c>
    </row>
    <row r="276" spans="1:10" x14ac:dyDescent="0.25">
      <c r="A276" s="8">
        <v>264</v>
      </c>
      <c r="B276" s="9">
        <f t="shared" si="33"/>
        <v>40496.858404312836</v>
      </c>
      <c r="C276" s="9">
        <f t="shared" si="30"/>
        <v>1058.0081978012595</v>
      </c>
      <c r="D276" s="9">
        <f t="shared" si="28"/>
        <v>75.931609508086567</v>
      </c>
      <c r="E276" s="2">
        <f t="shared" si="31"/>
        <v>1133.939807309346</v>
      </c>
      <c r="F276" s="6"/>
      <c r="G276" s="9">
        <f t="shared" si="34"/>
        <v>32066.666666667825</v>
      </c>
      <c r="H276" s="9">
        <f>IF(Tabela7[[#This Row],[Saldo kredytu]]&gt;0,$G$13/$G$8,0)</f>
        <v>866.66666666666663</v>
      </c>
      <c r="I276" s="9">
        <f t="shared" si="29"/>
        <v>60.125000000002167</v>
      </c>
      <c r="J276" s="10">
        <f t="shared" si="32"/>
        <v>926.79166666666879</v>
      </c>
    </row>
    <row r="277" spans="1:10" x14ac:dyDescent="0.25">
      <c r="A277" s="8">
        <v>265</v>
      </c>
      <c r="B277" s="9">
        <f t="shared" si="33"/>
        <v>39438.850206511575</v>
      </c>
      <c r="C277" s="9">
        <f t="shared" si="30"/>
        <v>1059.9919631721368</v>
      </c>
      <c r="D277" s="9">
        <f t="shared" si="28"/>
        <v>73.947844137209202</v>
      </c>
      <c r="E277" s="2">
        <f t="shared" si="31"/>
        <v>1133.939807309346</v>
      </c>
      <c r="F277" s="6"/>
      <c r="G277" s="9">
        <f t="shared" si="34"/>
        <v>31200.000000001157</v>
      </c>
      <c r="H277" s="9">
        <f>IF(Tabela7[[#This Row],[Saldo kredytu]]&gt;0,$G$13/$G$8,0)</f>
        <v>866.66666666666663</v>
      </c>
      <c r="I277" s="9">
        <f t="shared" si="29"/>
        <v>58.500000000002167</v>
      </c>
      <c r="J277" s="10">
        <f t="shared" si="32"/>
        <v>925.16666666666879</v>
      </c>
    </row>
    <row r="278" spans="1:10" x14ac:dyDescent="0.25">
      <c r="A278" s="8">
        <v>266</v>
      </c>
      <c r="B278" s="9">
        <f t="shared" si="33"/>
        <v>38378.85824333944</v>
      </c>
      <c r="C278" s="9">
        <f t="shared" si="30"/>
        <v>1061.9794481030845</v>
      </c>
      <c r="D278" s="9">
        <f t="shared" si="28"/>
        <v>71.960359206261444</v>
      </c>
      <c r="E278" s="2">
        <f t="shared" si="31"/>
        <v>1133.939807309346</v>
      </c>
      <c r="F278" s="6"/>
      <c r="G278" s="9">
        <f t="shared" si="34"/>
        <v>30333.333333334489</v>
      </c>
      <c r="H278" s="9">
        <f>IF(Tabela7[[#This Row],[Saldo kredytu]]&gt;0,$G$13/$G$8,0)</f>
        <v>866.66666666666663</v>
      </c>
      <c r="I278" s="9">
        <f t="shared" si="29"/>
        <v>56.87500000000216</v>
      </c>
      <c r="J278" s="10">
        <f t="shared" si="32"/>
        <v>923.54166666666879</v>
      </c>
    </row>
    <row r="279" spans="1:10" x14ac:dyDescent="0.25">
      <c r="A279" s="8">
        <v>267</v>
      </c>
      <c r="B279" s="9">
        <f t="shared" si="33"/>
        <v>37316.878795236356</v>
      </c>
      <c r="C279" s="9">
        <f t="shared" si="30"/>
        <v>1063.9706595682781</v>
      </c>
      <c r="D279" s="9">
        <f t="shared" si="28"/>
        <v>69.96914774106817</v>
      </c>
      <c r="E279" s="2">
        <f t="shared" si="31"/>
        <v>1133.9398073093462</v>
      </c>
      <c r="F279" s="6"/>
      <c r="G279" s="9">
        <f t="shared" si="34"/>
        <v>29466.666666667821</v>
      </c>
      <c r="H279" s="9">
        <f>IF(Tabela7[[#This Row],[Saldo kredytu]]&gt;0,$G$13/$G$8,0)</f>
        <v>866.66666666666663</v>
      </c>
      <c r="I279" s="9">
        <f t="shared" si="29"/>
        <v>55.25000000000216</v>
      </c>
      <c r="J279" s="10">
        <f t="shared" si="32"/>
        <v>921.91666666666879</v>
      </c>
    </row>
    <row r="280" spans="1:10" x14ac:dyDescent="0.25">
      <c r="A280" s="8">
        <v>268</v>
      </c>
      <c r="B280" s="9">
        <f t="shared" si="33"/>
        <v>36252.908135668076</v>
      </c>
      <c r="C280" s="9">
        <f t="shared" si="30"/>
        <v>1065.9656045549682</v>
      </c>
      <c r="D280" s="9">
        <f t="shared" si="28"/>
        <v>67.974202754377643</v>
      </c>
      <c r="E280" s="2">
        <f t="shared" si="31"/>
        <v>1133.939807309346</v>
      </c>
      <c r="F280" s="6"/>
      <c r="G280" s="9">
        <f t="shared" si="34"/>
        <v>28600.000000001153</v>
      </c>
      <c r="H280" s="9">
        <f>IF(Tabela7[[#This Row],[Saldo kredytu]]&gt;0,$G$13/$G$8,0)</f>
        <v>866.66666666666663</v>
      </c>
      <c r="I280" s="9">
        <f t="shared" si="29"/>
        <v>53.62500000000216</v>
      </c>
      <c r="J280" s="10">
        <f t="shared" si="32"/>
        <v>920.29166666666879</v>
      </c>
    </row>
    <row r="281" spans="1:10" x14ac:dyDescent="0.25">
      <c r="A281" s="8">
        <v>269</v>
      </c>
      <c r="B281" s="9">
        <f t="shared" si="33"/>
        <v>35186.942531113105</v>
      </c>
      <c r="C281" s="9">
        <f t="shared" si="30"/>
        <v>1067.9642900635085</v>
      </c>
      <c r="D281" s="9">
        <f t="shared" si="28"/>
        <v>65.975517245837068</v>
      </c>
      <c r="E281" s="2">
        <f t="shared" si="31"/>
        <v>1133.9398073093457</v>
      </c>
      <c r="F281" s="6"/>
      <c r="G281" s="9">
        <f t="shared" si="34"/>
        <v>27733.333333334485</v>
      </c>
      <c r="H281" s="9">
        <f>IF(Tabela7[[#This Row],[Saldo kredytu]]&gt;0,$G$13/$G$8,0)</f>
        <v>866.66666666666663</v>
      </c>
      <c r="I281" s="9">
        <f t="shared" si="29"/>
        <v>52.00000000000216</v>
      </c>
      <c r="J281" s="10">
        <f t="shared" si="32"/>
        <v>918.66666666666879</v>
      </c>
    </row>
    <row r="282" spans="1:10" x14ac:dyDescent="0.25">
      <c r="A282" s="8">
        <v>270</v>
      </c>
      <c r="B282" s="9">
        <f t="shared" si="33"/>
        <v>34118.978241049597</v>
      </c>
      <c r="C282" s="9">
        <f t="shared" si="30"/>
        <v>1069.9667231073777</v>
      </c>
      <c r="D282" s="9">
        <f t="shared" si="28"/>
        <v>63.973084201967993</v>
      </c>
      <c r="E282" s="2">
        <f t="shared" si="31"/>
        <v>1133.9398073093457</v>
      </c>
      <c r="F282" s="6"/>
      <c r="G282" s="9">
        <f t="shared" si="34"/>
        <v>26866.666666667817</v>
      </c>
      <c r="H282" s="9">
        <f>IF(Tabela7[[#This Row],[Saldo kredytu]]&gt;0,$G$13/$G$8,0)</f>
        <v>866.66666666666663</v>
      </c>
      <c r="I282" s="9">
        <f t="shared" si="29"/>
        <v>50.37500000000216</v>
      </c>
      <c r="J282" s="10">
        <f t="shared" si="32"/>
        <v>917.04166666666879</v>
      </c>
    </row>
    <row r="283" spans="1:10" x14ac:dyDescent="0.25">
      <c r="A283" s="8">
        <v>271</v>
      </c>
      <c r="B283" s="9">
        <f t="shared" si="33"/>
        <v>33049.011517942221</v>
      </c>
      <c r="C283" s="9">
        <f t="shared" si="30"/>
        <v>1071.9729107132043</v>
      </c>
      <c r="D283" s="9">
        <f t="shared" si="28"/>
        <v>61.966896596141659</v>
      </c>
      <c r="E283" s="2">
        <f t="shared" si="31"/>
        <v>1133.939807309346</v>
      </c>
      <c r="F283" s="6"/>
      <c r="G283" s="9">
        <f t="shared" si="34"/>
        <v>26000.00000000115</v>
      </c>
      <c r="H283" s="9">
        <f>IF(Tabela7[[#This Row],[Saldo kredytu]]&gt;0,$G$13/$G$8,0)</f>
        <v>866.66666666666663</v>
      </c>
      <c r="I283" s="9">
        <f t="shared" si="29"/>
        <v>48.750000000002153</v>
      </c>
      <c r="J283" s="10">
        <f t="shared" si="32"/>
        <v>915.41666666666879</v>
      </c>
    </row>
    <row r="284" spans="1:10" x14ac:dyDescent="0.25">
      <c r="A284" s="8">
        <v>272</v>
      </c>
      <c r="B284" s="9">
        <f t="shared" si="33"/>
        <v>31977.038607229017</v>
      </c>
      <c r="C284" s="9">
        <f t="shared" si="30"/>
        <v>1073.9828599207915</v>
      </c>
      <c r="D284" s="9">
        <f t="shared" si="28"/>
        <v>59.956947388554404</v>
      </c>
      <c r="E284" s="2">
        <f t="shared" si="31"/>
        <v>1133.939807309346</v>
      </c>
      <c r="F284" s="6"/>
      <c r="G284" s="9">
        <f t="shared" si="34"/>
        <v>25133.333333334482</v>
      </c>
      <c r="H284" s="9">
        <f>IF(Tabela7[[#This Row],[Saldo kredytu]]&gt;0,$G$13/$G$8,0)</f>
        <v>866.66666666666663</v>
      </c>
      <c r="I284" s="9">
        <f t="shared" si="29"/>
        <v>47.125000000002153</v>
      </c>
      <c r="J284" s="10">
        <f t="shared" si="32"/>
        <v>913.79166666666879</v>
      </c>
    </row>
    <row r="285" spans="1:10" x14ac:dyDescent="0.25">
      <c r="A285" s="8">
        <v>273</v>
      </c>
      <c r="B285" s="9">
        <f t="shared" si="33"/>
        <v>30903.055747308226</v>
      </c>
      <c r="C285" s="9">
        <f t="shared" si="30"/>
        <v>1075.9965777831433</v>
      </c>
      <c r="D285" s="9">
        <f t="shared" si="28"/>
        <v>57.94322952620292</v>
      </c>
      <c r="E285" s="2">
        <f t="shared" si="31"/>
        <v>1133.9398073093462</v>
      </c>
      <c r="F285" s="6"/>
      <c r="G285" s="9">
        <f t="shared" si="34"/>
        <v>24266.666666667814</v>
      </c>
      <c r="H285" s="9">
        <f>IF(Tabela7[[#This Row],[Saldo kredytu]]&gt;0,$G$13/$G$8,0)</f>
        <v>866.66666666666663</v>
      </c>
      <c r="I285" s="9">
        <f t="shared" si="29"/>
        <v>45.500000000002153</v>
      </c>
      <c r="J285" s="10">
        <f t="shared" si="32"/>
        <v>912.16666666666879</v>
      </c>
    </row>
    <row r="286" spans="1:10" x14ac:dyDescent="0.25">
      <c r="A286" s="8">
        <v>274</v>
      </c>
      <c r="B286" s="9">
        <f t="shared" si="33"/>
        <v>29827.059169525084</v>
      </c>
      <c r="C286" s="9">
        <f t="shared" si="30"/>
        <v>1078.0140713664866</v>
      </c>
      <c r="D286" s="9">
        <f t="shared" si="28"/>
        <v>55.925735942859525</v>
      </c>
      <c r="E286" s="2">
        <f t="shared" si="31"/>
        <v>1133.9398073093462</v>
      </c>
      <c r="F286" s="6"/>
      <c r="G286" s="9">
        <f t="shared" si="34"/>
        <v>23400.000000001146</v>
      </c>
      <c r="H286" s="9">
        <f>IF(Tabela7[[#This Row],[Saldo kredytu]]&gt;0,$G$13/$G$8,0)</f>
        <v>866.66666666666663</v>
      </c>
      <c r="I286" s="9">
        <f t="shared" si="29"/>
        <v>43.875000000002153</v>
      </c>
      <c r="J286" s="10">
        <f t="shared" si="32"/>
        <v>910.54166666666879</v>
      </c>
    </row>
    <row r="287" spans="1:10" x14ac:dyDescent="0.25">
      <c r="A287" s="8">
        <v>275</v>
      </c>
      <c r="B287" s="9">
        <f t="shared" si="33"/>
        <v>28749.045098158596</v>
      </c>
      <c r="C287" s="9">
        <f t="shared" si="30"/>
        <v>1080.0353477502986</v>
      </c>
      <c r="D287" s="9">
        <f t="shared" si="28"/>
        <v>53.904459559047361</v>
      </c>
      <c r="E287" s="2">
        <f t="shared" si="31"/>
        <v>1133.939807309346</v>
      </c>
      <c r="F287" s="6"/>
      <c r="G287" s="9">
        <f t="shared" si="34"/>
        <v>22533.333333334478</v>
      </c>
      <c r="H287" s="9">
        <f>IF(Tabela7[[#This Row],[Saldo kredytu]]&gt;0,$G$13/$G$8,0)</f>
        <v>866.66666666666663</v>
      </c>
      <c r="I287" s="9">
        <f t="shared" si="29"/>
        <v>42.250000000002146</v>
      </c>
      <c r="J287" s="10">
        <f t="shared" si="32"/>
        <v>908.91666666666879</v>
      </c>
    </row>
    <row r="288" spans="1:10" x14ac:dyDescent="0.25">
      <c r="A288" s="8">
        <v>276</v>
      </c>
      <c r="B288" s="9">
        <f t="shared" si="33"/>
        <v>27669.009750408299</v>
      </c>
      <c r="C288" s="9">
        <f t="shared" si="30"/>
        <v>1082.0604140273306</v>
      </c>
      <c r="D288" s="9">
        <f t="shared" si="28"/>
        <v>51.879393282015563</v>
      </c>
      <c r="E288" s="2">
        <f t="shared" si="31"/>
        <v>1133.9398073093462</v>
      </c>
      <c r="F288" s="6"/>
      <c r="G288" s="9">
        <f t="shared" si="34"/>
        <v>21666.66666666781</v>
      </c>
      <c r="H288" s="9">
        <f>IF(Tabela7[[#This Row],[Saldo kredytu]]&gt;0,$G$13/$G$8,0)</f>
        <v>866.66666666666663</v>
      </c>
      <c r="I288" s="9">
        <f t="shared" si="29"/>
        <v>40.625000000002139</v>
      </c>
      <c r="J288" s="10">
        <f t="shared" si="32"/>
        <v>907.29166666666879</v>
      </c>
    </row>
    <row r="289" spans="1:10" x14ac:dyDescent="0.25">
      <c r="A289" s="8">
        <v>277</v>
      </c>
      <c r="B289" s="9">
        <f t="shared" si="33"/>
        <v>26586.949336380967</v>
      </c>
      <c r="C289" s="9">
        <f t="shared" si="30"/>
        <v>1084.0892773036317</v>
      </c>
      <c r="D289" s="9">
        <f t="shared" si="28"/>
        <v>49.850530005714312</v>
      </c>
      <c r="E289" s="2">
        <f t="shared" si="31"/>
        <v>1133.939807309346</v>
      </c>
      <c r="F289" s="6"/>
      <c r="G289" s="9">
        <f t="shared" si="34"/>
        <v>20800.000000001142</v>
      </c>
      <c r="H289" s="9">
        <f>IF(Tabela7[[#This Row],[Saldo kredytu]]&gt;0,$G$13/$G$8,0)</f>
        <v>866.66666666666663</v>
      </c>
      <c r="I289" s="9">
        <f t="shared" si="29"/>
        <v>39.000000000002139</v>
      </c>
      <c r="J289" s="10">
        <f t="shared" si="32"/>
        <v>905.66666666666879</v>
      </c>
    </row>
    <row r="290" spans="1:10" x14ac:dyDescent="0.25">
      <c r="A290" s="8">
        <v>278</v>
      </c>
      <c r="B290" s="9">
        <f t="shared" si="33"/>
        <v>25502.860059077335</v>
      </c>
      <c r="C290" s="9">
        <f t="shared" si="30"/>
        <v>1086.121944698576</v>
      </c>
      <c r="D290" s="9">
        <f t="shared" si="28"/>
        <v>47.81786261077</v>
      </c>
      <c r="E290" s="2">
        <f t="shared" si="31"/>
        <v>1133.939807309346</v>
      </c>
      <c r="F290" s="6"/>
      <c r="G290" s="9">
        <f t="shared" si="34"/>
        <v>19933.333333334474</v>
      </c>
      <c r="H290" s="9">
        <f>IF(Tabela7[[#This Row],[Saldo kredytu]]&gt;0,$G$13/$G$8,0)</f>
        <v>866.66666666666663</v>
      </c>
      <c r="I290" s="9">
        <f t="shared" si="29"/>
        <v>37.375000000002139</v>
      </c>
      <c r="J290" s="10">
        <f t="shared" si="32"/>
        <v>904.04166666666879</v>
      </c>
    </row>
    <row r="291" spans="1:10" x14ac:dyDescent="0.25">
      <c r="A291" s="8">
        <v>279</v>
      </c>
      <c r="B291" s="9">
        <f t="shared" si="33"/>
        <v>24416.738114378757</v>
      </c>
      <c r="C291" s="9">
        <f t="shared" si="30"/>
        <v>1088.1584233448857</v>
      </c>
      <c r="D291" s="9">
        <f t="shared" si="28"/>
        <v>45.781383964460169</v>
      </c>
      <c r="E291" s="2">
        <f t="shared" si="31"/>
        <v>1133.939807309346</v>
      </c>
      <c r="F291" s="6"/>
      <c r="G291" s="9">
        <f t="shared" si="34"/>
        <v>19066.666666667807</v>
      </c>
      <c r="H291" s="9">
        <f>IF(Tabela7[[#This Row],[Saldo kredytu]]&gt;0,$G$13/$G$8,0)</f>
        <v>866.66666666666663</v>
      </c>
      <c r="I291" s="9">
        <f t="shared" si="29"/>
        <v>35.750000000002139</v>
      </c>
      <c r="J291" s="10">
        <f t="shared" si="32"/>
        <v>902.41666666666879</v>
      </c>
    </row>
    <row r="292" spans="1:10" x14ac:dyDescent="0.25">
      <c r="A292" s="8">
        <v>280</v>
      </c>
      <c r="B292" s="9">
        <f t="shared" si="33"/>
        <v>23328.579691033872</v>
      </c>
      <c r="C292" s="9">
        <f t="shared" si="30"/>
        <v>1090.1987203886572</v>
      </c>
      <c r="D292" s="9">
        <f t="shared" si="28"/>
        <v>43.74108692068851</v>
      </c>
      <c r="E292" s="2">
        <f t="shared" si="31"/>
        <v>1133.9398073093457</v>
      </c>
      <c r="F292" s="6"/>
      <c r="G292" s="9">
        <f t="shared" si="34"/>
        <v>18200.000000001139</v>
      </c>
      <c r="H292" s="9">
        <f>IF(Tabela7[[#This Row],[Saldo kredytu]]&gt;0,$G$13/$G$8,0)</f>
        <v>866.66666666666663</v>
      </c>
      <c r="I292" s="9">
        <f t="shared" si="29"/>
        <v>34.125000000002132</v>
      </c>
      <c r="J292" s="10">
        <f t="shared" si="32"/>
        <v>900.79166666666879</v>
      </c>
    </row>
    <row r="293" spans="1:10" x14ac:dyDescent="0.25">
      <c r="A293" s="8">
        <v>281</v>
      </c>
      <c r="B293" s="9">
        <f t="shared" si="33"/>
        <v>22238.380970645216</v>
      </c>
      <c r="C293" s="9">
        <f t="shared" si="30"/>
        <v>1092.2428429893862</v>
      </c>
      <c r="D293" s="9">
        <f t="shared" si="28"/>
        <v>41.696964319959783</v>
      </c>
      <c r="E293" s="2">
        <f t="shared" si="31"/>
        <v>1133.939807309346</v>
      </c>
      <c r="F293" s="6"/>
      <c r="G293" s="9">
        <f t="shared" si="34"/>
        <v>17333.333333334471</v>
      </c>
      <c r="H293" s="9">
        <f>IF(Tabela7[[#This Row],[Saldo kredytu]]&gt;0,$G$13/$G$8,0)</f>
        <v>866.66666666666663</v>
      </c>
      <c r="I293" s="9">
        <f t="shared" si="29"/>
        <v>32.500000000002132</v>
      </c>
      <c r="J293" s="10">
        <f t="shared" si="32"/>
        <v>899.16666666666879</v>
      </c>
    </row>
    <row r="294" spans="1:10" x14ac:dyDescent="0.25">
      <c r="A294" s="8">
        <v>282</v>
      </c>
      <c r="B294" s="9">
        <f t="shared" si="33"/>
        <v>21146.138127655831</v>
      </c>
      <c r="C294" s="9">
        <f t="shared" si="30"/>
        <v>1094.2907983199916</v>
      </c>
      <c r="D294" s="9">
        <f t="shared" si="28"/>
        <v>39.649008989354684</v>
      </c>
      <c r="E294" s="2">
        <f t="shared" si="31"/>
        <v>1133.9398073093462</v>
      </c>
      <c r="F294" s="6"/>
      <c r="G294" s="9">
        <f t="shared" si="34"/>
        <v>16466.666666667803</v>
      </c>
      <c r="H294" s="9">
        <f>IF(Tabela7[[#This Row],[Saldo kredytu]]&gt;0,$G$13/$G$8,0)</f>
        <v>866.66666666666663</v>
      </c>
      <c r="I294" s="9">
        <f t="shared" si="29"/>
        <v>30.875000000002132</v>
      </c>
      <c r="J294" s="10">
        <f t="shared" si="32"/>
        <v>897.54166666666879</v>
      </c>
    </row>
    <row r="295" spans="1:10" x14ac:dyDescent="0.25">
      <c r="A295" s="8">
        <v>283</v>
      </c>
      <c r="B295" s="9">
        <f t="shared" si="33"/>
        <v>20051.84732933584</v>
      </c>
      <c r="C295" s="9">
        <f t="shared" si="30"/>
        <v>1096.3425935668413</v>
      </c>
      <c r="D295" s="9">
        <f t="shared" si="28"/>
        <v>37.597213742504699</v>
      </c>
      <c r="E295" s="2">
        <f t="shared" si="31"/>
        <v>1133.939807309346</v>
      </c>
      <c r="F295" s="6"/>
      <c r="G295" s="9">
        <f t="shared" si="34"/>
        <v>15600.000000001137</v>
      </c>
      <c r="H295" s="9">
        <f>IF(Tabela7[[#This Row],[Saldo kredytu]]&gt;0,$G$13/$G$8,0)</f>
        <v>866.66666666666663</v>
      </c>
      <c r="I295" s="9">
        <f t="shared" si="29"/>
        <v>29.250000000002132</v>
      </c>
      <c r="J295" s="10">
        <f t="shared" si="32"/>
        <v>895.91666666666879</v>
      </c>
    </row>
    <row r="296" spans="1:10" x14ac:dyDescent="0.25">
      <c r="A296" s="8">
        <v>284</v>
      </c>
      <c r="B296" s="9">
        <f t="shared" si="33"/>
        <v>18955.504735768998</v>
      </c>
      <c r="C296" s="9">
        <f t="shared" si="30"/>
        <v>1098.398235929779</v>
      </c>
      <c r="D296" s="9">
        <f t="shared" si="28"/>
        <v>35.541571379566868</v>
      </c>
      <c r="E296" s="2">
        <f t="shared" si="31"/>
        <v>1133.939807309346</v>
      </c>
      <c r="F296" s="6"/>
      <c r="G296" s="9">
        <f t="shared" si="34"/>
        <v>14733.333333334471</v>
      </c>
      <c r="H296" s="9">
        <f>IF(Tabela7[[#This Row],[Saldo kredytu]]&gt;0,$G$13/$G$8,0)</f>
        <v>866.66666666666663</v>
      </c>
      <c r="I296" s="9">
        <f t="shared" si="29"/>
        <v>27.625000000002132</v>
      </c>
      <c r="J296" s="10">
        <f t="shared" si="32"/>
        <v>894.29166666666879</v>
      </c>
    </row>
    <row r="297" spans="1:10" x14ac:dyDescent="0.25">
      <c r="A297" s="8">
        <v>285</v>
      </c>
      <c r="B297" s="9">
        <f t="shared" si="33"/>
        <v>17857.106499839218</v>
      </c>
      <c r="C297" s="9">
        <f t="shared" si="30"/>
        <v>1100.4577326221474</v>
      </c>
      <c r="D297" s="9">
        <f t="shared" si="28"/>
        <v>33.482074687198534</v>
      </c>
      <c r="E297" s="2">
        <f t="shared" si="31"/>
        <v>1133.939807309346</v>
      </c>
      <c r="F297" s="6"/>
      <c r="G297" s="9">
        <f t="shared" si="34"/>
        <v>13866.666666667805</v>
      </c>
      <c r="H297" s="9">
        <f>IF(Tabela7[[#This Row],[Saldo kredytu]]&gt;0,$G$13/$G$8,0)</f>
        <v>866.66666666666663</v>
      </c>
      <c r="I297" s="9">
        <f t="shared" si="29"/>
        <v>26.000000000002132</v>
      </c>
      <c r="J297" s="10">
        <f t="shared" si="32"/>
        <v>892.66666666666879</v>
      </c>
    </row>
    <row r="298" spans="1:10" x14ac:dyDescent="0.25">
      <c r="A298" s="8">
        <v>286</v>
      </c>
      <c r="B298" s="9">
        <f t="shared" si="33"/>
        <v>16756.64876721707</v>
      </c>
      <c r="C298" s="9">
        <f t="shared" si="30"/>
        <v>1102.5210908708139</v>
      </c>
      <c r="D298" s="9">
        <f t="shared" si="28"/>
        <v>31.418716438532005</v>
      </c>
      <c r="E298" s="2">
        <f t="shared" si="31"/>
        <v>1133.939807309346</v>
      </c>
      <c r="F298" s="6"/>
      <c r="G298" s="9">
        <f t="shared" si="34"/>
        <v>13000.000000001139</v>
      </c>
      <c r="H298" s="9">
        <f>IF(Tabela7[[#This Row],[Saldo kredytu]]&gt;0,$G$13/$G$8,0)</f>
        <v>866.66666666666663</v>
      </c>
      <c r="I298" s="9">
        <f t="shared" si="29"/>
        <v>24.375000000002135</v>
      </c>
      <c r="J298" s="10">
        <f t="shared" si="32"/>
        <v>891.04166666666879</v>
      </c>
    </row>
    <row r="299" spans="1:10" x14ac:dyDescent="0.25">
      <c r="A299" s="8">
        <v>287</v>
      </c>
      <c r="B299" s="9">
        <f t="shared" si="33"/>
        <v>15654.127676346256</v>
      </c>
      <c r="C299" s="9">
        <f t="shared" si="30"/>
        <v>1104.588317916197</v>
      </c>
      <c r="D299" s="9">
        <f t="shared" si="28"/>
        <v>29.351489393149226</v>
      </c>
      <c r="E299" s="2">
        <f t="shared" si="31"/>
        <v>1133.9398073093462</v>
      </c>
      <c r="F299" s="6"/>
      <c r="G299" s="9">
        <f t="shared" si="34"/>
        <v>12133.333333334473</v>
      </c>
      <c r="H299" s="9">
        <f>IF(Tabela7[[#This Row],[Saldo kredytu]]&gt;0,$G$13/$G$8,0)</f>
        <v>866.66666666666663</v>
      </c>
      <c r="I299" s="9">
        <f t="shared" si="29"/>
        <v>22.750000000002135</v>
      </c>
      <c r="J299" s="10">
        <f t="shared" si="32"/>
        <v>889.41666666666879</v>
      </c>
    </row>
    <row r="300" spans="1:10" x14ac:dyDescent="0.25">
      <c r="A300" s="8">
        <v>288</v>
      </c>
      <c r="B300" s="9">
        <f t="shared" si="33"/>
        <v>14549.539358430058</v>
      </c>
      <c r="C300" s="9">
        <f t="shared" si="30"/>
        <v>1106.6594210122896</v>
      </c>
      <c r="D300" s="9">
        <f t="shared" si="28"/>
        <v>27.280386297056356</v>
      </c>
      <c r="E300" s="2">
        <f t="shared" si="31"/>
        <v>1133.939807309346</v>
      </c>
      <c r="F300" s="6"/>
      <c r="G300" s="9">
        <f t="shared" si="34"/>
        <v>11266.666666667807</v>
      </c>
      <c r="H300" s="9">
        <f>IF(Tabela7[[#This Row],[Saldo kredytu]]&gt;0,$G$13/$G$8,0)</f>
        <v>866.66666666666663</v>
      </c>
      <c r="I300" s="9">
        <f t="shared" si="29"/>
        <v>21.125000000002135</v>
      </c>
      <c r="J300" s="10">
        <f t="shared" si="32"/>
        <v>887.79166666666879</v>
      </c>
    </row>
    <row r="301" spans="1:10" x14ac:dyDescent="0.25">
      <c r="A301" s="8">
        <v>289</v>
      </c>
      <c r="B301" s="9">
        <f t="shared" si="33"/>
        <v>13442.879937417769</v>
      </c>
      <c r="C301" s="9">
        <f t="shared" si="30"/>
        <v>1108.7344074266875</v>
      </c>
      <c r="D301" s="9">
        <f t="shared" si="28"/>
        <v>25.205399882658316</v>
      </c>
      <c r="E301" s="2">
        <f t="shared" si="31"/>
        <v>1133.939807309346</v>
      </c>
      <c r="F301" s="6"/>
      <c r="G301" s="9">
        <f t="shared" si="34"/>
        <v>10400.000000001141</v>
      </c>
      <c r="H301" s="9">
        <f>IF(Tabela7[[#This Row],[Saldo kredytu]]&gt;0,$G$13/$G$8,0)</f>
        <v>866.66666666666663</v>
      </c>
      <c r="I301" s="9">
        <f t="shared" si="29"/>
        <v>19.500000000002139</v>
      </c>
      <c r="J301" s="10">
        <f t="shared" si="32"/>
        <v>886.16666666666879</v>
      </c>
    </row>
    <row r="302" spans="1:10" x14ac:dyDescent="0.25">
      <c r="A302" s="8">
        <v>290</v>
      </c>
      <c r="B302" s="9">
        <f t="shared" si="33"/>
        <v>12334.145529991081</v>
      </c>
      <c r="C302" s="9">
        <f t="shared" si="30"/>
        <v>1110.8132844406127</v>
      </c>
      <c r="D302" s="9">
        <f t="shared" si="28"/>
        <v>23.126522868733275</v>
      </c>
      <c r="E302" s="2">
        <f t="shared" si="31"/>
        <v>1133.939807309346</v>
      </c>
      <c r="F302" s="6"/>
      <c r="G302" s="9">
        <f t="shared" si="34"/>
        <v>9533.3333333344744</v>
      </c>
      <c r="H302" s="9">
        <f>IF(Tabela7[[#This Row],[Saldo kredytu]]&gt;0,$G$13/$G$8,0)</f>
        <v>866.66666666666663</v>
      </c>
      <c r="I302" s="9">
        <f t="shared" si="29"/>
        <v>17.875000000002139</v>
      </c>
      <c r="J302" s="10">
        <f t="shared" si="32"/>
        <v>884.54166666666879</v>
      </c>
    </row>
    <row r="303" spans="1:10" x14ac:dyDescent="0.25">
      <c r="A303" s="8">
        <v>291</v>
      </c>
      <c r="B303" s="9">
        <f t="shared" si="33"/>
        <v>11223.332245550468</v>
      </c>
      <c r="C303" s="9">
        <f t="shared" si="30"/>
        <v>1112.8960593489389</v>
      </c>
      <c r="D303" s="9">
        <f t="shared" si="28"/>
        <v>21.043747960407128</v>
      </c>
      <c r="E303" s="2">
        <f t="shared" si="31"/>
        <v>1133.939807309346</v>
      </c>
      <c r="F303" s="6"/>
      <c r="G303" s="9">
        <f t="shared" si="34"/>
        <v>8666.6666666678084</v>
      </c>
      <c r="H303" s="9">
        <f>IF(Tabela7[[#This Row],[Saldo kredytu]]&gt;0,$G$13/$G$8,0)</f>
        <v>866.66666666666663</v>
      </c>
      <c r="I303" s="9">
        <f t="shared" si="29"/>
        <v>16.250000000002142</v>
      </c>
      <c r="J303" s="10">
        <f t="shared" si="32"/>
        <v>882.91666666666879</v>
      </c>
    </row>
    <row r="304" spans="1:10" x14ac:dyDescent="0.25">
      <c r="A304" s="8">
        <v>292</v>
      </c>
      <c r="B304" s="9">
        <f t="shared" si="33"/>
        <v>10110.436186201528</v>
      </c>
      <c r="C304" s="9">
        <f t="shared" si="30"/>
        <v>1114.9827394602178</v>
      </c>
      <c r="D304" s="9">
        <f t="shared" si="28"/>
        <v>18.957067849127863</v>
      </c>
      <c r="E304" s="2">
        <f t="shared" si="31"/>
        <v>1133.9398073093457</v>
      </c>
      <c r="F304" s="6"/>
      <c r="G304" s="9">
        <f t="shared" si="34"/>
        <v>7800.0000000011414</v>
      </c>
      <c r="H304" s="9">
        <f>IF(Tabela7[[#This Row],[Saldo kredytu]]&gt;0,$G$13/$G$8,0)</f>
        <v>866.66666666666663</v>
      </c>
      <c r="I304" s="9">
        <f t="shared" si="29"/>
        <v>14.625000000002139</v>
      </c>
      <c r="J304" s="10">
        <f t="shared" si="32"/>
        <v>881.29166666666879</v>
      </c>
    </row>
    <row r="305" spans="1:10" x14ac:dyDescent="0.25">
      <c r="A305" s="8">
        <v>293</v>
      </c>
      <c r="B305" s="9">
        <f t="shared" si="33"/>
        <v>8995.4534467413105</v>
      </c>
      <c r="C305" s="9">
        <f t="shared" si="30"/>
        <v>1117.0733320967061</v>
      </c>
      <c r="D305" s="9">
        <f t="shared" si="28"/>
        <v>16.866475212639958</v>
      </c>
      <c r="E305" s="2">
        <f t="shared" si="31"/>
        <v>1133.939807309346</v>
      </c>
      <c r="F305" s="6"/>
      <c r="G305" s="9">
        <f t="shared" si="34"/>
        <v>6933.3333333344744</v>
      </c>
      <c r="H305" s="9">
        <f>IF(Tabela7[[#This Row],[Saldo kredytu]]&gt;0,$G$13/$G$8,0)</f>
        <v>866.66666666666663</v>
      </c>
      <c r="I305" s="9">
        <f t="shared" si="29"/>
        <v>13.000000000002139</v>
      </c>
      <c r="J305" s="10">
        <f t="shared" si="32"/>
        <v>879.66666666666879</v>
      </c>
    </row>
    <row r="306" spans="1:10" x14ac:dyDescent="0.25">
      <c r="A306" s="8">
        <v>294</v>
      </c>
      <c r="B306" s="9">
        <f t="shared" si="33"/>
        <v>7878.380114644604</v>
      </c>
      <c r="C306" s="9">
        <f t="shared" si="30"/>
        <v>1119.1678445943871</v>
      </c>
      <c r="D306" s="9">
        <f t="shared" si="28"/>
        <v>14.771962714958633</v>
      </c>
      <c r="E306" s="2">
        <f t="shared" si="31"/>
        <v>1133.9398073093457</v>
      </c>
      <c r="F306" s="6"/>
      <c r="G306" s="9">
        <f t="shared" si="34"/>
        <v>6066.6666666678075</v>
      </c>
      <c r="H306" s="9">
        <f>IF(Tabela7[[#This Row],[Saldo kredytu]]&gt;0,$G$13/$G$8,0)</f>
        <v>866.66666666666663</v>
      </c>
      <c r="I306" s="9">
        <f t="shared" si="29"/>
        <v>11.375000000002139</v>
      </c>
      <c r="J306" s="10">
        <f t="shared" si="32"/>
        <v>878.04166666666879</v>
      </c>
    </row>
    <row r="307" spans="1:10" x14ac:dyDescent="0.25">
      <c r="A307" s="8">
        <v>295</v>
      </c>
      <c r="B307" s="9">
        <f t="shared" si="33"/>
        <v>6759.2122700502168</v>
      </c>
      <c r="C307" s="9">
        <f t="shared" si="30"/>
        <v>1121.2662843030014</v>
      </c>
      <c r="D307" s="9">
        <f t="shared" si="28"/>
        <v>12.673523006344157</v>
      </c>
      <c r="E307" s="2">
        <f t="shared" si="31"/>
        <v>1133.9398073093455</v>
      </c>
      <c r="F307" s="6"/>
      <c r="G307" s="9">
        <f t="shared" si="34"/>
        <v>5200.0000000011405</v>
      </c>
      <c r="H307" s="9">
        <f>IF(Tabela7[[#This Row],[Saldo kredytu]]&gt;0,$G$13/$G$8,0)</f>
        <v>866.66666666666663</v>
      </c>
      <c r="I307" s="9">
        <f t="shared" si="29"/>
        <v>9.750000000002137</v>
      </c>
      <c r="J307" s="10">
        <f t="shared" si="32"/>
        <v>876.41666666666879</v>
      </c>
    </row>
    <row r="308" spans="1:10" x14ac:dyDescent="0.25">
      <c r="A308" s="8">
        <v>296</v>
      </c>
      <c r="B308" s="9">
        <f t="shared" si="33"/>
        <v>5637.9459857472157</v>
      </c>
      <c r="C308" s="9">
        <f t="shared" si="30"/>
        <v>1123.3686585860696</v>
      </c>
      <c r="D308" s="9">
        <f t="shared" si="28"/>
        <v>10.57114872327603</v>
      </c>
      <c r="E308" s="2">
        <f t="shared" si="31"/>
        <v>1133.9398073093457</v>
      </c>
      <c r="F308" s="6"/>
      <c r="G308" s="9">
        <f t="shared" si="34"/>
        <v>4333.3333333344735</v>
      </c>
      <c r="H308" s="9">
        <f>IF(Tabela7[[#This Row],[Saldo kredytu]]&gt;0,$G$13/$G$8,0)</f>
        <v>866.66666666666663</v>
      </c>
      <c r="I308" s="9">
        <f t="shared" si="29"/>
        <v>8.125000000002137</v>
      </c>
      <c r="J308" s="10">
        <f t="shared" si="32"/>
        <v>874.79166666666879</v>
      </c>
    </row>
    <row r="309" spans="1:10" x14ac:dyDescent="0.25">
      <c r="A309" s="8">
        <v>297</v>
      </c>
      <c r="B309" s="9">
        <f t="shared" si="33"/>
        <v>4514.5773271611461</v>
      </c>
      <c r="C309" s="9">
        <f t="shared" si="30"/>
        <v>1125.4749748209188</v>
      </c>
      <c r="D309" s="9">
        <f t="shared" si="28"/>
        <v>8.4648324884271489</v>
      </c>
      <c r="E309" s="2">
        <f t="shared" si="31"/>
        <v>1133.939807309346</v>
      </c>
      <c r="F309" s="6"/>
      <c r="G309" s="9">
        <f t="shared" si="34"/>
        <v>3466.666666667807</v>
      </c>
      <c r="H309" s="9">
        <f>IF(Tabela7[[#This Row],[Saldo kredytu]]&gt;0,$G$13/$G$8,0)</f>
        <v>866.66666666666663</v>
      </c>
      <c r="I309" s="9">
        <f t="shared" si="29"/>
        <v>6.5000000000021378</v>
      </c>
      <c r="J309" s="10">
        <f t="shared" si="32"/>
        <v>873.16666666666879</v>
      </c>
    </row>
    <row r="310" spans="1:10" x14ac:dyDescent="0.25">
      <c r="A310" s="8">
        <v>298</v>
      </c>
      <c r="B310" s="9">
        <f t="shared" si="33"/>
        <v>3389.1023523402273</v>
      </c>
      <c r="C310" s="9">
        <f t="shared" si="30"/>
        <v>1127.5852403987078</v>
      </c>
      <c r="D310" s="9">
        <f t="shared" si="28"/>
        <v>6.3545669106379252</v>
      </c>
      <c r="E310" s="2">
        <f t="shared" si="31"/>
        <v>1133.9398073093457</v>
      </c>
      <c r="F310" s="6"/>
      <c r="G310" s="9">
        <f t="shared" si="34"/>
        <v>2600.0000000011405</v>
      </c>
      <c r="H310" s="9">
        <f>IF(Tabela7[[#This Row],[Saldo kredytu]]&gt;0,$G$13/$G$8,0)</f>
        <v>866.66666666666663</v>
      </c>
      <c r="I310" s="9">
        <f t="shared" si="29"/>
        <v>4.8750000000021378</v>
      </c>
      <c r="J310" s="10">
        <f t="shared" si="32"/>
        <v>871.54166666666879</v>
      </c>
    </row>
    <row r="311" spans="1:10" x14ac:dyDescent="0.25">
      <c r="A311" s="8">
        <v>299</v>
      </c>
      <c r="B311" s="9">
        <f t="shared" si="33"/>
        <v>2261.5171119415195</v>
      </c>
      <c r="C311" s="9">
        <f t="shared" si="30"/>
        <v>1129.6994627244553</v>
      </c>
      <c r="D311" s="9">
        <f t="shared" si="28"/>
        <v>4.2403445848903489</v>
      </c>
      <c r="E311" s="2">
        <f t="shared" si="31"/>
        <v>1133.9398073093457</v>
      </c>
      <c r="F311" s="6"/>
      <c r="G311" s="9">
        <f t="shared" si="34"/>
        <v>1733.333333334474</v>
      </c>
      <c r="H311" s="9">
        <f>IF(Tabela7[[#This Row],[Saldo kredytu]]&gt;0,$G$13/$G$8,0)</f>
        <v>866.66666666666663</v>
      </c>
      <c r="I311" s="9">
        <f t="shared" si="29"/>
        <v>3.2500000000021387</v>
      </c>
      <c r="J311" s="10">
        <f t="shared" si="32"/>
        <v>869.91666666666879</v>
      </c>
    </row>
    <row r="312" spans="1:10" x14ac:dyDescent="0.25">
      <c r="A312" s="8">
        <v>300</v>
      </c>
      <c r="B312" s="9">
        <f t="shared" si="33"/>
        <v>1131.8176492170642</v>
      </c>
      <c r="C312" s="9">
        <f t="shared" si="30"/>
        <v>1131.8176492170639</v>
      </c>
      <c r="D312" s="9">
        <f t="shared" si="28"/>
        <v>2.1221580922819951</v>
      </c>
      <c r="E312" s="2">
        <f t="shared" si="31"/>
        <v>1133.939807309346</v>
      </c>
      <c r="F312" s="6"/>
      <c r="G312" s="9">
        <f t="shared" si="34"/>
        <v>866.66666666780736</v>
      </c>
      <c r="H312" s="9">
        <f>IF(Tabela7[[#This Row],[Saldo kredytu]]&gt;0,$G$13/$G$8,0)</f>
        <v>866.66666666666663</v>
      </c>
      <c r="I312" s="9">
        <f t="shared" si="29"/>
        <v>1.6250000000021387</v>
      </c>
      <c r="J312" s="10">
        <f t="shared" si="32"/>
        <v>868.29166666666879</v>
      </c>
    </row>
    <row r="313" spans="1:10" x14ac:dyDescent="0.25">
      <c r="A313" s="8">
        <v>301</v>
      </c>
      <c r="B313" s="9">
        <f t="shared" si="33"/>
        <v>0</v>
      </c>
      <c r="C313" s="9">
        <f t="shared" si="30"/>
        <v>0</v>
      </c>
      <c r="D313" s="9">
        <f t="shared" si="28"/>
        <v>0</v>
      </c>
      <c r="E313" s="2">
        <f t="shared" si="31"/>
        <v>0</v>
      </c>
      <c r="F313" s="6"/>
      <c r="G313" s="9">
        <f t="shared" si="34"/>
        <v>1.1407337296986952E-9</v>
      </c>
      <c r="H313" s="9">
        <f>IF(Tabela7[[#This Row],[Saldo kredytu]]&gt;0,$G$13/$G$8,0)</f>
        <v>866.66666666666663</v>
      </c>
      <c r="I313" s="9">
        <f t="shared" si="29"/>
        <v>2.1388757431850535E-12</v>
      </c>
      <c r="J313" s="10">
        <f t="shared" si="32"/>
        <v>866.66666666666879</v>
      </c>
    </row>
    <row r="314" spans="1:10" x14ac:dyDescent="0.25">
      <c r="A314" s="8">
        <v>302</v>
      </c>
      <c r="B314" s="9">
        <f t="shared" si="33"/>
        <v>0</v>
      </c>
      <c r="C314" s="9">
        <f t="shared" si="30"/>
        <v>0</v>
      </c>
      <c r="D314" s="9">
        <f t="shared" si="28"/>
        <v>0</v>
      </c>
      <c r="E314" s="2">
        <f t="shared" si="31"/>
        <v>0</v>
      </c>
      <c r="F314" s="6"/>
      <c r="G314" s="9">
        <f t="shared" si="34"/>
        <v>0</v>
      </c>
      <c r="H314" s="9">
        <f>IF(Tabela7[[#This Row],[Saldo kredytu]]&gt;0,$G$13/$G$8,0)</f>
        <v>0</v>
      </c>
      <c r="I314" s="9">
        <f t="shared" si="29"/>
        <v>0</v>
      </c>
      <c r="J314" s="10">
        <f t="shared" si="32"/>
        <v>0</v>
      </c>
    </row>
    <row r="315" spans="1:10" x14ac:dyDescent="0.25">
      <c r="A315" s="8">
        <v>303</v>
      </c>
      <c r="B315" s="9">
        <f t="shared" si="33"/>
        <v>0</v>
      </c>
      <c r="C315" s="9">
        <f t="shared" si="30"/>
        <v>0</v>
      </c>
      <c r="D315" s="9">
        <f t="shared" si="28"/>
        <v>0</v>
      </c>
      <c r="E315" s="2">
        <f t="shared" si="31"/>
        <v>0</v>
      </c>
      <c r="F315" s="6"/>
      <c r="G315" s="9">
        <f t="shared" si="34"/>
        <v>0</v>
      </c>
      <c r="H315" s="9">
        <f>IF(Tabela7[[#This Row],[Saldo kredytu]]&gt;0,$G$13/$G$8,0)</f>
        <v>0</v>
      </c>
      <c r="I315" s="9">
        <f t="shared" si="29"/>
        <v>0</v>
      </c>
      <c r="J315" s="10">
        <f t="shared" si="32"/>
        <v>0</v>
      </c>
    </row>
    <row r="316" spans="1:10" x14ac:dyDescent="0.25">
      <c r="A316" s="8">
        <v>304</v>
      </c>
      <c r="B316" s="9">
        <f t="shared" si="33"/>
        <v>0</v>
      </c>
      <c r="C316" s="9">
        <f t="shared" si="30"/>
        <v>0</v>
      </c>
      <c r="D316" s="9">
        <f t="shared" si="28"/>
        <v>0</v>
      </c>
      <c r="E316" s="2">
        <f t="shared" si="31"/>
        <v>0</v>
      </c>
      <c r="F316" s="6"/>
      <c r="G316" s="9">
        <f t="shared" si="34"/>
        <v>0</v>
      </c>
      <c r="H316" s="9">
        <f>IF(Tabela7[[#This Row],[Saldo kredytu]]&gt;0,$G$13/$G$8,0)</f>
        <v>0</v>
      </c>
      <c r="I316" s="9">
        <f t="shared" si="29"/>
        <v>0</v>
      </c>
      <c r="J316" s="10">
        <f t="shared" si="32"/>
        <v>0</v>
      </c>
    </row>
    <row r="317" spans="1:10" x14ac:dyDescent="0.25">
      <c r="A317" s="8">
        <v>305</v>
      </c>
      <c r="B317" s="9">
        <f t="shared" si="33"/>
        <v>0</v>
      </c>
      <c r="C317" s="9">
        <f t="shared" si="30"/>
        <v>0</v>
      </c>
      <c r="D317" s="9">
        <f t="shared" si="28"/>
        <v>0</v>
      </c>
      <c r="E317" s="2">
        <f t="shared" si="31"/>
        <v>0</v>
      </c>
      <c r="F317" s="6"/>
      <c r="G317" s="9">
        <f t="shared" si="34"/>
        <v>0</v>
      </c>
      <c r="H317" s="9">
        <f>IF(Tabela7[[#This Row],[Saldo kredytu]]&gt;0,$G$13/$G$8,0)</f>
        <v>0</v>
      </c>
      <c r="I317" s="9">
        <f t="shared" si="29"/>
        <v>0</v>
      </c>
      <c r="J317" s="10">
        <f t="shared" si="32"/>
        <v>0</v>
      </c>
    </row>
    <row r="318" spans="1:10" x14ac:dyDescent="0.25">
      <c r="A318" s="8">
        <v>306</v>
      </c>
      <c r="B318" s="9">
        <f t="shared" si="33"/>
        <v>0</v>
      </c>
      <c r="C318" s="9">
        <f t="shared" si="30"/>
        <v>0</v>
      </c>
      <c r="D318" s="9">
        <f t="shared" si="28"/>
        <v>0</v>
      </c>
      <c r="E318" s="2">
        <f t="shared" si="31"/>
        <v>0</v>
      </c>
      <c r="F318" s="6"/>
      <c r="G318" s="9">
        <f t="shared" si="34"/>
        <v>0</v>
      </c>
      <c r="H318" s="9">
        <f>IF(Tabela7[[#This Row],[Saldo kredytu]]&gt;0,$G$13/$G$8,0)</f>
        <v>0</v>
      </c>
      <c r="I318" s="9">
        <f t="shared" si="29"/>
        <v>0</v>
      </c>
      <c r="J318" s="10">
        <f t="shared" si="32"/>
        <v>0</v>
      </c>
    </row>
    <row r="319" spans="1:10" x14ac:dyDescent="0.25">
      <c r="A319" s="8">
        <v>307</v>
      </c>
      <c r="B319" s="9">
        <f t="shared" si="33"/>
        <v>0</v>
      </c>
      <c r="C319" s="9">
        <f t="shared" si="30"/>
        <v>0</v>
      </c>
      <c r="D319" s="9">
        <f t="shared" si="28"/>
        <v>0</v>
      </c>
      <c r="E319" s="2">
        <f t="shared" si="31"/>
        <v>0</v>
      </c>
      <c r="F319" s="6"/>
      <c r="G319" s="9">
        <f t="shared" si="34"/>
        <v>0</v>
      </c>
      <c r="H319" s="9">
        <f>IF(Tabela7[[#This Row],[Saldo kredytu]]&gt;0,$G$13/$G$8,0)</f>
        <v>0</v>
      </c>
      <c r="I319" s="9">
        <f t="shared" si="29"/>
        <v>0</v>
      </c>
      <c r="J319" s="10">
        <f t="shared" si="32"/>
        <v>0</v>
      </c>
    </row>
    <row r="320" spans="1:10" x14ac:dyDescent="0.25">
      <c r="A320" s="8">
        <v>308</v>
      </c>
      <c r="B320" s="9">
        <f t="shared" si="33"/>
        <v>0</v>
      </c>
      <c r="C320" s="9">
        <f t="shared" si="30"/>
        <v>0</v>
      </c>
      <c r="D320" s="9">
        <f t="shared" si="28"/>
        <v>0</v>
      </c>
      <c r="E320" s="2">
        <f t="shared" si="31"/>
        <v>0</v>
      </c>
      <c r="F320" s="6"/>
      <c r="G320" s="9">
        <f t="shared" si="34"/>
        <v>0</v>
      </c>
      <c r="H320" s="9">
        <f>IF(Tabela7[[#This Row],[Saldo kredytu]]&gt;0,$G$13/$G$8,0)</f>
        <v>0</v>
      </c>
      <c r="I320" s="9">
        <f t="shared" si="29"/>
        <v>0</v>
      </c>
      <c r="J320" s="10">
        <f t="shared" si="32"/>
        <v>0</v>
      </c>
    </row>
    <row r="321" spans="1:10" x14ac:dyDescent="0.25">
      <c r="A321" s="8">
        <v>309</v>
      </c>
      <c r="B321" s="9">
        <f t="shared" si="33"/>
        <v>0</v>
      </c>
      <c r="C321" s="9">
        <f t="shared" si="30"/>
        <v>0</v>
      </c>
      <c r="D321" s="9">
        <f t="shared" si="28"/>
        <v>0</v>
      </c>
      <c r="E321" s="2">
        <f t="shared" si="31"/>
        <v>0</v>
      </c>
      <c r="F321" s="6"/>
      <c r="G321" s="9">
        <f t="shared" si="34"/>
        <v>0</v>
      </c>
      <c r="H321" s="9">
        <f>IF(Tabela7[[#This Row],[Saldo kredytu]]&gt;0,$G$13/$G$8,0)</f>
        <v>0</v>
      </c>
      <c r="I321" s="9">
        <f t="shared" si="29"/>
        <v>0</v>
      </c>
      <c r="J321" s="10">
        <f t="shared" si="32"/>
        <v>0</v>
      </c>
    </row>
    <row r="322" spans="1:10" x14ac:dyDescent="0.25">
      <c r="A322" s="8">
        <v>310</v>
      </c>
      <c r="B322" s="9">
        <f t="shared" si="33"/>
        <v>0</v>
      </c>
      <c r="C322" s="9">
        <f t="shared" si="30"/>
        <v>0</v>
      </c>
      <c r="D322" s="9">
        <f t="shared" si="28"/>
        <v>0</v>
      </c>
      <c r="E322" s="2">
        <f t="shared" si="31"/>
        <v>0</v>
      </c>
      <c r="F322" s="6"/>
      <c r="G322" s="9">
        <f t="shared" si="34"/>
        <v>0</v>
      </c>
      <c r="H322" s="9">
        <f>IF(Tabela7[[#This Row],[Saldo kredytu]]&gt;0,$G$13/$G$8,0)</f>
        <v>0</v>
      </c>
      <c r="I322" s="9">
        <f t="shared" si="29"/>
        <v>0</v>
      </c>
      <c r="J322" s="10">
        <f t="shared" si="32"/>
        <v>0</v>
      </c>
    </row>
    <row r="323" spans="1:10" x14ac:dyDescent="0.25">
      <c r="A323" s="8">
        <v>311</v>
      </c>
      <c r="B323" s="9">
        <f t="shared" si="33"/>
        <v>0</v>
      </c>
      <c r="C323" s="9">
        <f t="shared" si="30"/>
        <v>0</v>
      </c>
      <c r="D323" s="9">
        <f t="shared" si="28"/>
        <v>0</v>
      </c>
      <c r="E323" s="2">
        <f t="shared" si="31"/>
        <v>0</v>
      </c>
      <c r="F323" s="6"/>
      <c r="G323" s="9">
        <f t="shared" si="34"/>
        <v>0</v>
      </c>
      <c r="H323" s="9">
        <f>IF(Tabela7[[#This Row],[Saldo kredytu]]&gt;0,$G$13/$G$8,0)</f>
        <v>0</v>
      </c>
      <c r="I323" s="9">
        <f t="shared" si="29"/>
        <v>0</v>
      </c>
      <c r="J323" s="10">
        <f t="shared" si="32"/>
        <v>0</v>
      </c>
    </row>
    <row r="324" spans="1:10" x14ac:dyDescent="0.25">
      <c r="A324" s="8">
        <v>312</v>
      </c>
      <c r="B324" s="9">
        <f t="shared" si="33"/>
        <v>0</v>
      </c>
      <c r="C324" s="9">
        <f t="shared" si="30"/>
        <v>0</v>
      </c>
      <c r="D324" s="9">
        <f t="shared" si="28"/>
        <v>0</v>
      </c>
      <c r="E324" s="2">
        <f t="shared" si="31"/>
        <v>0</v>
      </c>
      <c r="F324" s="6"/>
      <c r="G324" s="9">
        <f t="shared" si="34"/>
        <v>0</v>
      </c>
      <c r="H324" s="9">
        <f>IF(Tabela7[[#This Row],[Saldo kredytu]]&gt;0,$G$13/$G$8,0)</f>
        <v>0</v>
      </c>
      <c r="I324" s="9">
        <f t="shared" si="29"/>
        <v>0</v>
      </c>
      <c r="J324" s="10">
        <f t="shared" si="32"/>
        <v>0</v>
      </c>
    </row>
    <row r="325" spans="1:10" x14ac:dyDescent="0.25">
      <c r="A325" s="8">
        <v>313</v>
      </c>
      <c r="B325" s="9">
        <f t="shared" si="33"/>
        <v>0</v>
      </c>
      <c r="C325" s="9">
        <f t="shared" si="30"/>
        <v>0</v>
      </c>
      <c r="D325" s="9">
        <f t="shared" si="28"/>
        <v>0</v>
      </c>
      <c r="E325" s="2">
        <f t="shared" si="31"/>
        <v>0</v>
      </c>
      <c r="F325" s="6"/>
      <c r="G325" s="9">
        <f t="shared" si="34"/>
        <v>0</v>
      </c>
      <c r="H325" s="9">
        <f>IF(Tabela7[[#This Row],[Saldo kredytu]]&gt;0,$G$13/$G$8,0)</f>
        <v>0</v>
      </c>
      <c r="I325" s="9">
        <f t="shared" si="29"/>
        <v>0</v>
      </c>
      <c r="J325" s="10">
        <f t="shared" si="32"/>
        <v>0</v>
      </c>
    </row>
    <row r="326" spans="1:10" x14ac:dyDescent="0.25">
      <c r="A326" s="8">
        <v>314</v>
      </c>
      <c r="B326" s="9">
        <f t="shared" si="33"/>
        <v>0</v>
      </c>
      <c r="C326" s="9">
        <f t="shared" si="30"/>
        <v>0</v>
      </c>
      <c r="D326" s="9">
        <f t="shared" si="28"/>
        <v>0</v>
      </c>
      <c r="E326" s="2">
        <f t="shared" si="31"/>
        <v>0</v>
      </c>
      <c r="F326" s="6"/>
      <c r="G326" s="9">
        <f t="shared" si="34"/>
        <v>0</v>
      </c>
      <c r="H326" s="9">
        <f>IF(Tabela7[[#This Row],[Saldo kredytu]]&gt;0,$G$13/$G$8,0)</f>
        <v>0</v>
      </c>
      <c r="I326" s="9">
        <f t="shared" si="29"/>
        <v>0</v>
      </c>
      <c r="J326" s="10">
        <f t="shared" si="32"/>
        <v>0</v>
      </c>
    </row>
    <row r="327" spans="1:10" x14ac:dyDescent="0.25">
      <c r="A327" s="8">
        <v>315</v>
      </c>
      <c r="B327" s="9">
        <f t="shared" si="33"/>
        <v>0</v>
      </c>
      <c r="C327" s="9">
        <f t="shared" si="30"/>
        <v>0</v>
      </c>
      <c r="D327" s="9">
        <f t="shared" si="28"/>
        <v>0</v>
      </c>
      <c r="E327" s="2">
        <f t="shared" si="31"/>
        <v>0</v>
      </c>
      <c r="F327" s="6"/>
      <c r="G327" s="9">
        <f t="shared" si="34"/>
        <v>0</v>
      </c>
      <c r="H327" s="9">
        <f>IF(Tabela7[[#This Row],[Saldo kredytu]]&gt;0,$G$13/$G$8,0)</f>
        <v>0</v>
      </c>
      <c r="I327" s="9">
        <f t="shared" si="29"/>
        <v>0</v>
      </c>
      <c r="J327" s="10">
        <f t="shared" si="32"/>
        <v>0</v>
      </c>
    </row>
    <row r="328" spans="1:10" x14ac:dyDescent="0.25">
      <c r="A328" s="8">
        <v>316</v>
      </c>
      <c r="B328" s="9">
        <f t="shared" si="33"/>
        <v>0</v>
      </c>
      <c r="C328" s="9">
        <f t="shared" si="30"/>
        <v>0</v>
      </c>
      <c r="D328" s="9">
        <f t="shared" si="28"/>
        <v>0</v>
      </c>
      <c r="E328" s="2">
        <f t="shared" si="31"/>
        <v>0</v>
      </c>
      <c r="F328" s="6"/>
      <c r="G328" s="9">
        <f t="shared" si="34"/>
        <v>0</v>
      </c>
      <c r="H328" s="9">
        <f>IF(Tabela7[[#This Row],[Saldo kredytu]]&gt;0,$G$13/$G$8,0)</f>
        <v>0</v>
      </c>
      <c r="I328" s="9">
        <f t="shared" si="29"/>
        <v>0</v>
      </c>
      <c r="J328" s="10">
        <f t="shared" si="32"/>
        <v>0</v>
      </c>
    </row>
    <row r="329" spans="1:10" x14ac:dyDescent="0.25">
      <c r="A329" s="8">
        <v>317</v>
      </c>
      <c r="B329" s="9">
        <f t="shared" si="33"/>
        <v>0</v>
      </c>
      <c r="C329" s="9">
        <f t="shared" si="30"/>
        <v>0</v>
      </c>
      <c r="D329" s="9">
        <f t="shared" si="28"/>
        <v>0</v>
      </c>
      <c r="E329" s="2">
        <f t="shared" si="31"/>
        <v>0</v>
      </c>
      <c r="F329" s="6"/>
      <c r="G329" s="9">
        <f t="shared" si="34"/>
        <v>0</v>
      </c>
      <c r="H329" s="9">
        <f>IF(Tabela7[[#This Row],[Saldo kredytu]]&gt;0,$G$13/$G$8,0)</f>
        <v>0</v>
      </c>
      <c r="I329" s="9">
        <f t="shared" si="29"/>
        <v>0</v>
      </c>
      <c r="J329" s="10">
        <f t="shared" si="32"/>
        <v>0</v>
      </c>
    </row>
    <row r="330" spans="1:10" x14ac:dyDescent="0.25">
      <c r="A330" s="8">
        <v>318</v>
      </c>
      <c r="B330" s="9">
        <f t="shared" si="33"/>
        <v>0</v>
      </c>
      <c r="C330" s="9">
        <f t="shared" si="30"/>
        <v>0</v>
      </c>
      <c r="D330" s="9">
        <f t="shared" si="28"/>
        <v>0</v>
      </c>
      <c r="E330" s="2">
        <f t="shared" si="31"/>
        <v>0</v>
      </c>
      <c r="F330" s="6"/>
      <c r="G330" s="9">
        <f t="shared" si="34"/>
        <v>0</v>
      </c>
      <c r="H330" s="9">
        <f>IF(Tabela7[[#This Row],[Saldo kredytu]]&gt;0,$G$13/$G$8,0)</f>
        <v>0</v>
      </c>
      <c r="I330" s="9">
        <f t="shared" si="29"/>
        <v>0</v>
      </c>
      <c r="J330" s="10">
        <f t="shared" si="32"/>
        <v>0</v>
      </c>
    </row>
    <row r="331" spans="1:10" x14ac:dyDescent="0.25">
      <c r="A331" s="8">
        <v>319</v>
      </c>
      <c r="B331" s="9">
        <f t="shared" si="33"/>
        <v>0</v>
      </c>
      <c r="C331" s="9">
        <f t="shared" si="30"/>
        <v>0</v>
      </c>
      <c r="D331" s="9">
        <f t="shared" si="28"/>
        <v>0</v>
      </c>
      <c r="E331" s="2">
        <f t="shared" si="31"/>
        <v>0</v>
      </c>
      <c r="F331" s="6"/>
      <c r="G331" s="9">
        <f t="shared" si="34"/>
        <v>0</v>
      </c>
      <c r="H331" s="9">
        <f>IF(Tabela7[[#This Row],[Saldo kredytu]]&gt;0,$G$13/$G$8,0)</f>
        <v>0</v>
      </c>
      <c r="I331" s="9">
        <f t="shared" si="29"/>
        <v>0</v>
      </c>
      <c r="J331" s="10">
        <f t="shared" si="32"/>
        <v>0</v>
      </c>
    </row>
    <row r="332" spans="1:10" x14ac:dyDescent="0.25">
      <c r="A332" s="8">
        <v>320</v>
      </c>
      <c r="B332" s="9">
        <f t="shared" si="33"/>
        <v>0</v>
      </c>
      <c r="C332" s="9">
        <f t="shared" si="30"/>
        <v>0</v>
      </c>
      <c r="D332" s="9">
        <f t="shared" si="28"/>
        <v>0</v>
      </c>
      <c r="E332" s="2">
        <f t="shared" si="31"/>
        <v>0</v>
      </c>
      <c r="F332" s="6"/>
      <c r="G332" s="9">
        <f t="shared" si="34"/>
        <v>0</v>
      </c>
      <c r="H332" s="9">
        <f>IF(Tabela7[[#This Row],[Saldo kredytu]]&gt;0,$G$13/$G$8,0)</f>
        <v>0</v>
      </c>
      <c r="I332" s="9">
        <f t="shared" si="29"/>
        <v>0</v>
      </c>
      <c r="J332" s="10">
        <f t="shared" si="32"/>
        <v>0</v>
      </c>
    </row>
    <row r="333" spans="1:10" x14ac:dyDescent="0.25">
      <c r="A333" s="8">
        <v>321</v>
      </c>
      <c r="B333" s="9">
        <f t="shared" si="33"/>
        <v>0</v>
      </c>
      <c r="C333" s="9">
        <f t="shared" si="30"/>
        <v>0</v>
      </c>
      <c r="D333" s="9">
        <f t="shared" ref="D333:D396" si="35">B333*$D$8/12</f>
        <v>0</v>
      </c>
      <c r="E333" s="2">
        <f t="shared" si="31"/>
        <v>0</v>
      </c>
      <c r="F333" s="6"/>
      <c r="G333" s="9">
        <f t="shared" si="34"/>
        <v>0</v>
      </c>
      <c r="H333" s="9">
        <f>IF(Tabela7[[#This Row],[Saldo kredytu]]&gt;0,$G$13/$G$8,0)</f>
        <v>0</v>
      </c>
      <c r="I333" s="9">
        <f t="shared" ref="I333:I396" si="36">G333*$D$8/12</f>
        <v>0</v>
      </c>
      <c r="J333" s="10">
        <f t="shared" si="32"/>
        <v>0</v>
      </c>
    </row>
    <row r="334" spans="1:10" x14ac:dyDescent="0.25">
      <c r="A334" s="8">
        <v>322</v>
      </c>
      <c r="B334" s="9">
        <f t="shared" si="33"/>
        <v>0</v>
      </c>
      <c r="C334" s="9">
        <f t="shared" ref="C334:C397" si="37">E334-D334</f>
        <v>0</v>
      </c>
      <c r="D334" s="9">
        <f t="shared" si="35"/>
        <v>0</v>
      </c>
      <c r="E334" s="2">
        <f t="shared" ref="E334:E397" si="38">IFERROR(-PMT($D$8/12,($E$8-A333),B334),0)</f>
        <v>0</v>
      </c>
      <c r="F334" s="6"/>
      <c r="G334" s="9">
        <f t="shared" si="34"/>
        <v>0</v>
      </c>
      <c r="H334" s="9">
        <f>IF(Tabela7[[#This Row],[Saldo kredytu]]&gt;0,$G$13/$G$8,0)</f>
        <v>0</v>
      </c>
      <c r="I334" s="9">
        <f t="shared" si="36"/>
        <v>0</v>
      </c>
      <c r="J334" s="10">
        <f t="shared" ref="J334:J397" si="39">H334+I334</f>
        <v>0</v>
      </c>
    </row>
    <row r="335" spans="1:10" x14ac:dyDescent="0.25">
      <c r="A335" s="8">
        <v>323</v>
      </c>
      <c r="B335" s="9">
        <f t="shared" ref="B335:B398" si="40">B334-C334</f>
        <v>0</v>
      </c>
      <c r="C335" s="9">
        <f t="shared" si="37"/>
        <v>0</v>
      </c>
      <c r="D335" s="9">
        <f t="shared" si="35"/>
        <v>0</v>
      </c>
      <c r="E335" s="2">
        <f t="shared" si="38"/>
        <v>0</v>
      </c>
      <c r="F335" s="6"/>
      <c r="G335" s="9">
        <f t="shared" ref="G335:G349" si="41">IF((G334-H334)&gt;0,(G334-H334),0)</f>
        <v>0</v>
      </c>
      <c r="H335" s="9">
        <f>IF(Tabela7[[#This Row],[Saldo kredytu]]&gt;0,$G$13/$G$8,0)</f>
        <v>0</v>
      </c>
      <c r="I335" s="9">
        <f t="shared" si="36"/>
        <v>0</v>
      </c>
      <c r="J335" s="10">
        <f t="shared" si="39"/>
        <v>0</v>
      </c>
    </row>
    <row r="336" spans="1:10" x14ac:dyDescent="0.25">
      <c r="A336" s="8">
        <v>324</v>
      </c>
      <c r="B336" s="9">
        <f t="shared" si="40"/>
        <v>0</v>
      </c>
      <c r="C336" s="9">
        <f t="shared" si="37"/>
        <v>0</v>
      </c>
      <c r="D336" s="9">
        <f t="shared" si="35"/>
        <v>0</v>
      </c>
      <c r="E336" s="2">
        <f t="shared" si="38"/>
        <v>0</v>
      </c>
      <c r="F336" s="6"/>
      <c r="G336" s="9">
        <f t="shared" si="41"/>
        <v>0</v>
      </c>
      <c r="H336" s="9">
        <f>IF(Tabela7[[#This Row],[Saldo kredytu]]&gt;0,$G$13/$G$8,0)</f>
        <v>0</v>
      </c>
      <c r="I336" s="9">
        <f t="shared" si="36"/>
        <v>0</v>
      </c>
      <c r="J336" s="10">
        <f t="shared" si="39"/>
        <v>0</v>
      </c>
    </row>
    <row r="337" spans="1:10" x14ac:dyDescent="0.25">
      <c r="A337" s="8">
        <v>325</v>
      </c>
      <c r="B337" s="9">
        <f t="shared" si="40"/>
        <v>0</v>
      </c>
      <c r="C337" s="9">
        <f t="shared" si="37"/>
        <v>0</v>
      </c>
      <c r="D337" s="9">
        <f t="shared" si="35"/>
        <v>0</v>
      </c>
      <c r="E337" s="2">
        <f t="shared" si="38"/>
        <v>0</v>
      </c>
      <c r="F337" s="6"/>
      <c r="G337" s="9">
        <f t="shared" si="41"/>
        <v>0</v>
      </c>
      <c r="H337" s="9">
        <f>IF(Tabela7[[#This Row],[Saldo kredytu]]&gt;0,$G$13/$G$8,0)</f>
        <v>0</v>
      </c>
      <c r="I337" s="9">
        <f t="shared" si="36"/>
        <v>0</v>
      </c>
      <c r="J337" s="10">
        <f t="shared" si="39"/>
        <v>0</v>
      </c>
    </row>
    <row r="338" spans="1:10" x14ac:dyDescent="0.25">
      <c r="A338" s="8">
        <v>326</v>
      </c>
      <c r="B338" s="9">
        <f t="shared" si="40"/>
        <v>0</v>
      </c>
      <c r="C338" s="9">
        <f t="shared" si="37"/>
        <v>0</v>
      </c>
      <c r="D338" s="9">
        <f t="shared" si="35"/>
        <v>0</v>
      </c>
      <c r="E338" s="2">
        <f t="shared" si="38"/>
        <v>0</v>
      </c>
      <c r="F338" s="6"/>
      <c r="G338" s="9">
        <f t="shared" si="41"/>
        <v>0</v>
      </c>
      <c r="H338" s="9">
        <f>IF(Tabela7[[#This Row],[Saldo kredytu]]&gt;0,$G$13/$G$8,0)</f>
        <v>0</v>
      </c>
      <c r="I338" s="9">
        <f t="shared" si="36"/>
        <v>0</v>
      </c>
      <c r="J338" s="10">
        <f t="shared" si="39"/>
        <v>0</v>
      </c>
    </row>
    <row r="339" spans="1:10" x14ac:dyDescent="0.25">
      <c r="A339" s="8">
        <v>327</v>
      </c>
      <c r="B339" s="9">
        <f t="shared" si="40"/>
        <v>0</v>
      </c>
      <c r="C339" s="9">
        <f t="shared" si="37"/>
        <v>0</v>
      </c>
      <c r="D339" s="9">
        <f t="shared" si="35"/>
        <v>0</v>
      </c>
      <c r="E339" s="2">
        <f t="shared" si="38"/>
        <v>0</v>
      </c>
      <c r="F339" s="6"/>
      <c r="G339" s="9">
        <f t="shared" si="41"/>
        <v>0</v>
      </c>
      <c r="H339" s="9">
        <f>IF(Tabela7[[#This Row],[Saldo kredytu]]&gt;0,$G$13/$G$8,0)</f>
        <v>0</v>
      </c>
      <c r="I339" s="9">
        <f t="shared" si="36"/>
        <v>0</v>
      </c>
      <c r="J339" s="10">
        <f t="shared" si="39"/>
        <v>0</v>
      </c>
    </row>
    <row r="340" spans="1:10" x14ac:dyDescent="0.25">
      <c r="A340" s="8">
        <v>328</v>
      </c>
      <c r="B340" s="9">
        <f t="shared" si="40"/>
        <v>0</v>
      </c>
      <c r="C340" s="9">
        <f t="shared" si="37"/>
        <v>0</v>
      </c>
      <c r="D340" s="9">
        <f t="shared" si="35"/>
        <v>0</v>
      </c>
      <c r="E340" s="2">
        <f t="shared" si="38"/>
        <v>0</v>
      </c>
      <c r="F340" s="6"/>
      <c r="G340" s="9">
        <f t="shared" si="41"/>
        <v>0</v>
      </c>
      <c r="H340" s="9">
        <f>IF(Tabela7[[#This Row],[Saldo kredytu]]&gt;0,$G$13/$G$8,0)</f>
        <v>0</v>
      </c>
      <c r="I340" s="9">
        <f t="shared" si="36"/>
        <v>0</v>
      </c>
      <c r="J340" s="10">
        <f t="shared" si="39"/>
        <v>0</v>
      </c>
    </row>
    <row r="341" spans="1:10" x14ac:dyDescent="0.25">
      <c r="A341" s="8">
        <v>329</v>
      </c>
      <c r="B341" s="9">
        <f t="shared" si="40"/>
        <v>0</v>
      </c>
      <c r="C341" s="9">
        <f t="shared" si="37"/>
        <v>0</v>
      </c>
      <c r="D341" s="9">
        <f t="shared" si="35"/>
        <v>0</v>
      </c>
      <c r="E341" s="2">
        <f t="shared" si="38"/>
        <v>0</v>
      </c>
      <c r="F341" s="6"/>
      <c r="G341" s="9">
        <f t="shared" si="41"/>
        <v>0</v>
      </c>
      <c r="H341" s="9">
        <f>IF(Tabela7[[#This Row],[Saldo kredytu]]&gt;0,$G$13/$G$8,0)</f>
        <v>0</v>
      </c>
      <c r="I341" s="9">
        <f t="shared" si="36"/>
        <v>0</v>
      </c>
      <c r="J341" s="10">
        <f t="shared" si="39"/>
        <v>0</v>
      </c>
    </row>
    <row r="342" spans="1:10" x14ac:dyDescent="0.25">
      <c r="A342" s="8">
        <v>330</v>
      </c>
      <c r="B342" s="9">
        <f t="shared" si="40"/>
        <v>0</v>
      </c>
      <c r="C342" s="9">
        <f t="shared" si="37"/>
        <v>0</v>
      </c>
      <c r="D342" s="9">
        <f t="shared" si="35"/>
        <v>0</v>
      </c>
      <c r="E342" s="2">
        <f t="shared" si="38"/>
        <v>0</v>
      </c>
      <c r="F342" s="6"/>
      <c r="G342" s="9">
        <f t="shared" si="41"/>
        <v>0</v>
      </c>
      <c r="H342" s="9">
        <f>IF(Tabela7[[#This Row],[Saldo kredytu]]&gt;0,$G$13/$G$8,0)</f>
        <v>0</v>
      </c>
      <c r="I342" s="9">
        <f t="shared" si="36"/>
        <v>0</v>
      </c>
      <c r="J342" s="10">
        <f t="shared" si="39"/>
        <v>0</v>
      </c>
    </row>
    <row r="343" spans="1:10" x14ac:dyDescent="0.25">
      <c r="A343" s="8">
        <v>331</v>
      </c>
      <c r="B343" s="9">
        <f t="shared" si="40"/>
        <v>0</v>
      </c>
      <c r="C343" s="9">
        <f t="shared" si="37"/>
        <v>0</v>
      </c>
      <c r="D343" s="9">
        <f t="shared" si="35"/>
        <v>0</v>
      </c>
      <c r="E343" s="2">
        <f t="shared" si="38"/>
        <v>0</v>
      </c>
      <c r="F343" s="6"/>
      <c r="G343" s="9">
        <f t="shared" si="41"/>
        <v>0</v>
      </c>
      <c r="H343" s="9">
        <f>IF(Tabela7[[#This Row],[Saldo kredytu]]&gt;0,$G$13/$G$8,0)</f>
        <v>0</v>
      </c>
      <c r="I343" s="9">
        <f t="shared" si="36"/>
        <v>0</v>
      </c>
      <c r="J343" s="10">
        <f t="shared" si="39"/>
        <v>0</v>
      </c>
    </row>
    <row r="344" spans="1:10" x14ac:dyDescent="0.25">
      <c r="A344" s="8">
        <v>332</v>
      </c>
      <c r="B344" s="9">
        <f t="shared" si="40"/>
        <v>0</v>
      </c>
      <c r="C344" s="9">
        <f t="shared" si="37"/>
        <v>0</v>
      </c>
      <c r="D344" s="9">
        <f t="shared" si="35"/>
        <v>0</v>
      </c>
      <c r="E344" s="2">
        <f t="shared" si="38"/>
        <v>0</v>
      </c>
      <c r="F344" s="6"/>
      <c r="G344" s="9">
        <f t="shared" si="41"/>
        <v>0</v>
      </c>
      <c r="H344" s="9">
        <f>IF(Tabela7[[#This Row],[Saldo kredytu]]&gt;0,$G$13/$G$8,0)</f>
        <v>0</v>
      </c>
      <c r="I344" s="9">
        <f t="shared" si="36"/>
        <v>0</v>
      </c>
      <c r="J344" s="10">
        <f t="shared" si="39"/>
        <v>0</v>
      </c>
    </row>
    <row r="345" spans="1:10" x14ac:dyDescent="0.25">
      <c r="A345" s="8">
        <v>333</v>
      </c>
      <c r="B345" s="9">
        <f t="shared" si="40"/>
        <v>0</v>
      </c>
      <c r="C345" s="9">
        <f t="shared" si="37"/>
        <v>0</v>
      </c>
      <c r="D345" s="9">
        <f t="shared" si="35"/>
        <v>0</v>
      </c>
      <c r="E345" s="2">
        <f t="shared" si="38"/>
        <v>0</v>
      </c>
      <c r="F345" s="6"/>
      <c r="G345" s="9">
        <f t="shared" si="41"/>
        <v>0</v>
      </c>
      <c r="H345" s="9">
        <f>IF(Tabela7[[#This Row],[Saldo kredytu]]&gt;0,$G$13/$G$8,0)</f>
        <v>0</v>
      </c>
      <c r="I345" s="9">
        <f t="shared" si="36"/>
        <v>0</v>
      </c>
      <c r="J345" s="10">
        <f t="shared" si="39"/>
        <v>0</v>
      </c>
    </row>
    <row r="346" spans="1:10" x14ac:dyDescent="0.25">
      <c r="A346" s="8">
        <v>334</v>
      </c>
      <c r="B346" s="9">
        <f t="shared" si="40"/>
        <v>0</v>
      </c>
      <c r="C346" s="9">
        <f t="shared" si="37"/>
        <v>0</v>
      </c>
      <c r="D346" s="9">
        <f t="shared" si="35"/>
        <v>0</v>
      </c>
      <c r="E346" s="2">
        <f t="shared" si="38"/>
        <v>0</v>
      </c>
      <c r="F346" s="6"/>
      <c r="G346" s="9">
        <f t="shared" si="41"/>
        <v>0</v>
      </c>
      <c r="H346" s="9">
        <f>IF(Tabela7[[#This Row],[Saldo kredytu]]&gt;0,$G$13/$G$8,0)</f>
        <v>0</v>
      </c>
      <c r="I346" s="9">
        <f t="shared" si="36"/>
        <v>0</v>
      </c>
      <c r="J346" s="10">
        <f t="shared" si="39"/>
        <v>0</v>
      </c>
    </row>
    <row r="347" spans="1:10" x14ac:dyDescent="0.25">
      <c r="A347" s="8">
        <v>335</v>
      </c>
      <c r="B347" s="9">
        <f t="shared" si="40"/>
        <v>0</v>
      </c>
      <c r="C347" s="9">
        <f t="shared" si="37"/>
        <v>0</v>
      </c>
      <c r="D347" s="9">
        <f t="shared" si="35"/>
        <v>0</v>
      </c>
      <c r="E347" s="2">
        <f t="shared" si="38"/>
        <v>0</v>
      </c>
      <c r="F347" s="6"/>
      <c r="G347" s="9">
        <f t="shared" si="41"/>
        <v>0</v>
      </c>
      <c r="H347" s="9">
        <f>IF(Tabela7[[#This Row],[Saldo kredytu]]&gt;0,$G$13/$G$8,0)</f>
        <v>0</v>
      </c>
      <c r="I347" s="9">
        <f t="shared" si="36"/>
        <v>0</v>
      </c>
      <c r="J347" s="10">
        <f t="shared" si="39"/>
        <v>0</v>
      </c>
    </row>
    <row r="348" spans="1:10" x14ac:dyDescent="0.25">
      <c r="A348" s="8">
        <v>336</v>
      </c>
      <c r="B348" s="9">
        <f t="shared" si="40"/>
        <v>0</v>
      </c>
      <c r="C348" s="9">
        <f t="shared" si="37"/>
        <v>0</v>
      </c>
      <c r="D348" s="9">
        <f t="shared" si="35"/>
        <v>0</v>
      </c>
      <c r="E348" s="2">
        <f t="shared" si="38"/>
        <v>0</v>
      </c>
      <c r="F348" s="6"/>
      <c r="G348" s="9">
        <f t="shared" si="41"/>
        <v>0</v>
      </c>
      <c r="H348" s="9">
        <f>IF(Tabela7[[#This Row],[Saldo kredytu]]&gt;0,$G$13/$G$8,0)</f>
        <v>0</v>
      </c>
      <c r="I348" s="9">
        <f t="shared" si="36"/>
        <v>0</v>
      </c>
      <c r="J348" s="10">
        <f t="shared" si="39"/>
        <v>0</v>
      </c>
    </row>
    <row r="349" spans="1:10" x14ac:dyDescent="0.25">
      <c r="A349" s="8">
        <v>337</v>
      </c>
      <c r="B349" s="9">
        <f t="shared" si="40"/>
        <v>0</v>
      </c>
      <c r="C349" s="9">
        <f t="shared" si="37"/>
        <v>0</v>
      </c>
      <c r="D349" s="9">
        <f t="shared" si="35"/>
        <v>0</v>
      </c>
      <c r="E349" s="2">
        <f t="shared" si="38"/>
        <v>0</v>
      </c>
      <c r="F349" s="6"/>
      <c r="G349" s="9">
        <f t="shared" si="41"/>
        <v>0</v>
      </c>
      <c r="H349" s="9">
        <f>IF(Tabela7[[#This Row],[Saldo kredytu]]&gt;0,$G$13/$G$8,0)</f>
        <v>0</v>
      </c>
      <c r="I349" s="9">
        <f t="shared" si="36"/>
        <v>0</v>
      </c>
      <c r="J349" s="10">
        <f t="shared" si="39"/>
        <v>0</v>
      </c>
    </row>
    <row r="350" spans="1:10" x14ac:dyDescent="0.25">
      <c r="A350" s="8">
        <v>338</v>
      </c>
      <c r="B350" s="9">
        <f t="shared" si="40"/>
        <v>0</v>
      </c>
      <c r="C350" s="9">
        <f t="shared" si="37"/>
        <v>0</v>
      </c>
      <c r="D350" s="9">
        <f t="shared" si="35"/>
        <v>0</v>
      </c>
      <c r="E350" s="2">
        <f t="shared" si="38"/>
        <v>0</v>
      </c>
      <c r="F350" s="6"/>
      <c r="G350" s="9">
        <f>IF((G349-H349)&gt;0,(G349-H349),0)</f>
        <v>0</v>
      </c>
      <c r="H350" s="9">
        <f>IF(Tabela7[[#This Row],[Saldo kredytu]]&gt;0,$G$13/$G$8,0)</f>
        <v>0</v>
      </c>
      <c r="I350" s="9">
        <f t="shared" si="36"/>
        <v>0</v>
      </c>
      <c r="J350" s="10">
        <f t="shared" si="39"/>
        <v>0</v>
      </c>
    </row>
    <row r="351" spans="1:10" x14ac:dyDescent="0.25">
      <c r="A351" s="8">
        <v>339</v>
      </c>
      <c r="B351" s="9">
        <f t="shared" si="40"/>
        <v>0</v>
      </c>
      <c r="C351" s="9">
        <f t="shared" si="37"/>
        <v>0</v>
      </c>
      <c r="D351" s="9">
        <f t="shared" si="35"/>
        <v>0</v>
      </c>
      <c r="E351" s="2">
        <f t="shared" si="38"/>
        <v>0</v>
      </c>
      <c r="F351" s="6"/>
      <c r="G351" s="9">
        <f t="shared" ref="G351:G414" si="42">IF((G350-H350)&gt;0,(G350-H350),0)</f>
        <v>0</v>
      </c>
      <c r="H351" s="9">
        <f>IF(Tabela7[[#This Row],[Saldo kredytu]]&gt;0,$G$13/$G$8,0)</f>
        <v>0</v>
      </c>
      <c r="I351" s="9">
        <f t="shared" si="36"/>
        <v>0</v>
      </c>
      <c r="J351" s="10">
        <f t="shared" si="39"/>
        <v>0</v>
      </c>
    </row>
    <row r="352" spans="1:10" x14ac:dyDescent="0.25">
      <c r="A352" s="8">
        <v>340</v>
      </c>
      <c r="B352" s="9">
        <f t="shared" si="40"/>
        <v>0</v>
      </c>
      <c r="C352" s="9">
        <f t="shared" si="37"/>
        <v>0</v>
      </c>
      <c r="D352" s="9">
        <f t="shared" si="35"/>
        <v>0</v>
      </c>
      <c r="E352" s="2">
        <f t="shared" si="38"/>
        <v>0</v>
      </c>
      <c r="F352" s="6"/>
      <c r="G352" s="9">
        <f t="shared" si="42"/>
        <v>0</v>
      </c>
      <c r="H352" s="9">
        <f>IF(Tabela7[[#This Row],[Saldo kredytu]]&gt;0,$G$13/$G$8,0)</f>
        <v>0</v>
      </c>
      <c r="I352" s="9">
        <f t="shared" si="36"/>
        <v>0</v>
      </c>
      <c r="J352" s="10">
        <f t="shared" si="39"/>
        <v>0</v>
      </c>
    </row>
    <row r="353" spans="1:10" x14ac:dyDescent="0.25">
      <c r="A353" s="8">
        <v>341</v>
      </c>
      <c r="B353" s="9">
        <f t="shared" si="40"/>
        <v>0</v>
      </c>
      <c r="C353" s="9">
        <f t="shared" si="37"/>
        <v>0</v>
      </c>
      <c r="D353" s="9">
        <f t="shared" si="35"/>
        <v>0</v>
      </c>
      <c r="E353" s="2">
        <f t="shared" si="38"/>
        <v>0</v>
      </c>
      <c r="F353" s="6"/>
      <c r="G353" s="9">
        <f t="shared" si="42"/>
        <v>0</v>
      </c>
      <c r="H353" s="9">
        <f>IF(Tabela7[[#This Row],[Saldo kredytu]]&gt;0,$G$13/$G$8,0)</f>
        <v>0</v>
      </c>
      <c r="I353" s="9">
        <f t="shared" si="36"/>
        <v>0</v>
      </c>
      <c r="J353" s="10">
        <f t="shared" si="39"/>
        <v>0</v>
      </c>
    </row>
    <row r="354" spans="1:10" x14ac:dyDescent="0.25">
      <c r="A354" s="8">
        <v>342</v>
      </c>
      <c r="B354" s="9">
        <f t="shared" si="40"/>
        <v>0</v>
      </c>
      <c r="C354" s="9">
        <f t="shared" si="37"/>
        <v>0</v>
      </c>
      <c r="D354" s="9">
        <f t="shared" si="35"/>
        <v>0</v>
      </c>
      <c r="E354" s="2">
        <f t="shared" si="38"/>
        <v>0</v>
      </c>
      <c r="F354" s="6"/>
      <c r="G354" s="9">
        <f t="shared" si="42"/>
        <v>0</v>
      </c>
      <c r="H354" s="9">
        <f>IF(Tabela7[[#This Row],[Saldo kredytu]]&gt;0,$G$13/$G$8,0)</f>
        <v>0</v>
      </c>
      <c r="I354" s="9">
        <f t="shared" si="36"/>
        <v>0</v>
      </c>
      <c r="J354" s="10">
        <f t="shared" si="39"/>
        <v>0</v>
      </c>
    </row>
    <row r="355" spans="1:10" x14ac:dyDescent="0.25">
      <c r="A355" s="8">
        <v>343</v>
      </c>
      <c r="B355" s="9">
        <f t="shared" si="40"/>
        <v>0</v>
      </c>
      <c r="C355" s="9">
        <f t="shared" si="37"/>
        <v>0</v>
      </c>
      <c r="D355" s="9">
        <f t="shared" si="35"/>
        <v>0</v>
      </c>
      <c r="E355" s="2">
        <f t="shared" si="38"/>
        <v>0</v>
      </c>
      <c r="F355" s="6"/>
      <c r="G355" s="9">
        <f t="shared" si="42"/>
        <v>0</v>
      </c>
      <c r="H355" s="9">
        <f>IF(Tabela7[[#This Row],[Saldo kredytu]]&gt;0,$G$13/$G$8,0)</f>
        <v>0</v>
      </c>
      <c r="I355" s="9">
        <f t="shared" si="36"/>
        <v>0</v>
      </c>
      <c r="J355" s="10">
        <f t="shared" si="39"/>
        <v>0</v>
      </c>
    </row>
    <row r="356" spans="1:10" x14ac:dyDescent="0.25">
      <c r="A356" s="8">
        <v>344</v>
      </c>
      <c r="B356" s="9">
        <f t="shared" si="40"/>
        <v>0</v>
      </c>
      <c r="C356" s="9">
        <f t="shared" si="37"/>
        <v>0</v>
      </c>
      <c r="D356" s="9">
        <f t="shared" si="35"/>
        <v>0</v>
      </c>
      <c r="E356" s="2">
        <f t="shared" si="38"/>
        <v>0</v>
      </c>
      <c r="F356" s="6"/>
      <c r="G356" s="9">
        <f t="shared" si="42"/>
        <v>0</v>
      </c>
      <c r="H356" s="9">
        <f>IF(Tabela7[[#This Row],[Saldo kredytu]]&gt;0,$G$13/$G$8,0)</f>
        <v>0</v>
      </c>
      <c r="I356" s="9">
        <f t="shared" si="36"/>
        <v>0</v>
      </c>
      <c r="J356" s="10">
        <f t="shared" si="39"/>
        <v>0</v>
      </c>
    </row>
    <row r="357" spans="1:10" x14ac:dyDescent="0.25">
      <c r="A357" s="8">
        <v>345</v>
      </c>
      <c r="B357" s="9">
        <f t="shared" si="40"/>
        <v>0</v>
      </c>
      <c r="C357" s="9">
        <f t="shared" si="37"/>
        <v>0</v>
      </c>
      <c r="D357" s="9">
        <f t="shared" si="35"/>
        <v>0</v>
      </c>
      <c r="E357" s="2">
        <f t="shared" si="38"/>
        <v>0</v>
      </c>
      <c r="F357" s="6"/>
      <c r="G357" s="9">
        <f t="shared" si="42"/>
        <v>0</v>
      </c>
      <c r="H357" s="9">
        <f>IF(Tabela7[[#This Row],[Saldo kredytu]]&gt;0,$G$13/$G$8,0)</f>
        <v>0</v>
      </c>
      <c r="I357" s="9">
        <f t="shared" si="36"/>
        <v>0</v>
      </c>
      <c r="J357" s="10">
        <f t="shared" si="39"/>
        <v>0</v>
      </c>
    </row>
    <row r="358" spans="1:10" x14ac:dyDescent="0.25">
      <c r="A358" s="8">
        <v>346</v>
      </c>
      <c r="B358" s="9">
        <f t="shared" si="40"/>
        <v>0</v>
      </c>
      <c r="C358" s="9">
        <f t="shared" si="37"/>
        <v>0</v>
      </c>
      <c r="D358" s="9">
        <f t="shared" si="35"/>
        <v>0</v>
      </c>
      <c r="E358" s="2">
        <f t="shared" si="38"/>
        <v>0</v>
      </c>
      <c r="F358" s="6"/>
      <c r="G358" s="9">
        <f t="shared" si="42"/>
        <v>0</v>
      </c>
      <c r="H358" s="9">
        <f>IF(Tabela7[[#This Row],[Saldo kredytu]]&gt;0,$G$13/$G$8,0)</f>
        <v>0</v>
      </c>
      <c r="I358" s="9">
        <f t="shared" si="36"/>
        <v>0</v>
      </c>
      <c r="J358" s="10">
        <f t="shared" si="39"/>
        <v>0</v>
      </c>
    </row>
    <row r="359" spans="1:10" x14ac:dyDescent="0.25">
      <c r="A359" s="8">
        <v>347</v>
      </c>
      <c r="B359" s="9">
        <f t="shared" si="40"/>
        <v>0</v>
      </c>
      <c r="C359" s="9">
        <f t="shared" si="37"/>
        <v>0</v>
      </c>
      <c r="D359" s="9">
        <f t="shared" si="35"/>
        <v>0</v>
      </c>
      <c r="E359" s="2">
        <f t="shared" si="38"/>
        <v>0</v>
      </c>
      <c r="F359" s="6"/>
      <c r="G359" s="9">
        <f t="shared" si="42"/>
        <v>0</v>
      </c>
      <c r="H359" s="9">
        <f>IF(Tabela7[[#This Row],[Saldo kredytu]]&gt;0,$G$13/$G$8,0)</f>
        <v>0</v>
      </c>
      <c r="I359" s="9">
        <f t="shared" si="36"/>
        <v>0</v>
      </c>
      <c r="J359" s="10">
        <f t="shared" si="39"/>
        <v>0</v>
      </c>
    </row>
    <row r="360" spans="1:10" x14ac:dyDescent="0.25">
      <c r="A360" s="8">
        <v>348</v>
      </c>
      <c r="B360" s="9">
        <f t="shared" si="40"/>
        <v>0</v>
      </c>
      <c r="C360" s="9">
        <f t="shared" si="37"/>
        <v>0</v>
      </c>
      <c r="D360" s="9">
        <f t="shared" si="35"/>
        <v>0</v>
      </c>
      <c r="E360" s="2">
        <f t="shared" si="38"/>
        <v>0</v>
      </c>
      <c r="F360" s="6"/>
      <c r="G360" s="9">
        <f t="shared" si="42"/>
        <v>0</v>
      </c>
      <c r="H360" s="9">
        <f>IF(Tabela7[[#This Row],[Saldo kredytu]]&gt;0,$G$13/$G$8,0)</f>
        <v>0</v>
      </c>
      <c r="I360" s="9">
        <f t="shared" si="36"/>
        <v>0</v>
      </c>
      <c r="J360" s="10">
        <f t="shared" si="39"/>
        <v>0</v>
      </c>
    </row>
    <row r="361" spans="1:10" x14ac:dyDescent="0.25">
      <c r="A361" s="8">
        <v>349</v>
      </c>
      <c r="B361" s="9">
        <f t="shared" si="40"/>
        <v>0</v>
      </c>
      <c r="C361" s="9">
        <f t="shared" si="37"/>
        <v>0</v>
      </c>
      <c r="D361" s="9">
        <f t="shared" si="35"/>
        <v>0</v>
      </c>
      <c r="E361" s="2">
        <f t="shared" si="38"/>
        <v>0</v>
      </c>
      <c r="F361" s="6"/>
      <c r="G361" s="9">
        <f t="shared" si="42"/>
        <v>0</v>
      </c>
      <c r="H361" s="9">
        <f>IF(Tabela7[[#This Row],[Saldo kredytu]]&gt;0,$G$13/$G$8,0)</f>
        <v>0</v>
      </c>
      <c r="I361" s="9">
        <f t="shared" si="36"/>
        <v>0</v>
      </c>
      <c r="J361" s="10">
        <f t="shared" si="39"/>
        <v>0</v>
      </c>
    </row>
    <row r="362" spans="1:10" x14ac:dyDescent="0.25">
      <c r="A362" s="8">
        <v>350</v>
      </c>
      <c r="B362" s="9">
        <f t="shared" si="40"/>
        <v>0</v>
      </c>
      <c r="C362" s="9">
        <f t="shared" si="37"/>
        <v>0</v>
      </c>
      <c r="D362" s="9">
        <f t="shared" si="35"/>
        <v>0</v>
      </c>
      <c r="E362" s="2">
        <f t="shared" si="38"/>
        <v>0</v>
      </c>
      <c r="F362" s="6"/>
      <c r="G362" s="9">
        <f t="shared" si="42"/>
        <v>0</v>
      </c>
      <c r="H362" s="9">
        <f>IF(Tabela7[[#This Row],[Saldo kredytu]]&gt;0,$G$13/$G$8,0)</f>
        <v>0</v>
      </c>
      <c r="I362" s="9">
        <f t="shared" si="36"/>
        <v>0</v>
      </c>
      <c r="J362" s="10">
        <f t="shared" si="39"/>
        <v>0</v>
      </c>
    </row>
    <row r="363" spans="1:10" x14ac:dyDescent="0.25">
      <c r="A363" s="8">
        <v>351</v>
      </c>
      <c r="B363" s="9">
        <f t="shared" si="40"/>
        <v>0</v>
      </c>
      <c r="C363" s="9">
        <f t="shared" si="37"/>
        <v>0</v>
      </c>
      <c r="D363" s="9">
        <f t="shared" si="35"/>
        <v>0</v>
      </c>
      <c r="E363" s="2">
        <f t="shared" si="38"/>
        <v>0</v>
      </c>
      <c r="F363" s="6"/>
      <c r="G363" s="9">
        <f t="shared" si="42"/>
        <v>0</v>
      </c>
      <c r="H363" s="9">
        <f>IF(Tabela7[[#This Row],[Saldo kredytu]]&gt;0,$G$13/$G$8,0)</f>
        <v>0</v>
      </c>
      <c r="I363" s="9">
        <f t="shared" si="36"/>
        <v>0</v>
      </c>
      <c r="J363" s="10">
        <f t="shared" si="39"/>
        <v>0</v>
      </c>
    </row>
    <row r="364" spans="1:10" x14ac:dyDescent="0.25">
      <c r="A364" s="8">
        <v>352</v>
      </c>
      <c r="B364" s="9">
        <f t="shared" si="40"/>
        <v>0</v>
      </c>
      <c r="C364" s="9">
        <f t="shared" si="37"/>
        <v>0</v>
      </c>
      <c r="D364" s="9">
        <f t="shared" si="35"/>
        <v>0</v>
      </c>
      <c r="E364" s="2">
        <f t="shared" si="38"/>
        <v>0</v>
      </c>
      <c r="F364" s="6"/>
      <c r="G364" s="9">
        <f t="shared" si="42"/>
        <v>0</v>
      </c>
      <c r="H364" s="9">
        <f>IF(Tabela7[[#This Row],[Saldo kredytu]]&gt;0,$G$13/$G$8,0)</f>
        <v>0</v>
      </c>
      <c r="I364" s="9">
        <f t="shared" si="36"/>
        <v>0</v>
      </c>
      <c r="J364" s="10">
        <f t="shared" si="39"/>
        <v>0</v>
      </c>
    </row>
    <row r="365" spans="1:10" x14ac:dyDescent="0.25">
      <c r="A365" s="8">
        <v>353</v>
      </c>
      <c r="B365" s="9">
        <f t="shared" si="40"/>
        <v>0</v>
      </c>
      <c r="C365" s="9">
        <f t="shared" si="37"/>
        <v>0</v>
      </c>
      <c r="D365" s="9">
        <f t="shared" si="35"/>
        <v>0</v>
      </c>
      <c r="E365" s="2">
        <f t="shared" si="38"/>
        <v>0</v>
      </c>
      <c r="F365" s="6"/>
      <c r="G365" s="9">
        <f t="shared" si="42"/>
        <v>0</v>
      </c>
      <c r="H365" s="9">
        <f>IF(Tabela7[[#This Row],[Saldo kredytu]]&gt;0,$G$13/$G$8,0)</f>
        <v>0</v>
      </c>
      <c r="I365" s="9">
        <f t="shared" si="36"/>
        <v>0</v>
      </c>
      <c r="J365" s="10">
        <f t="shared" si="39"/>
        <v>0</v>
      </c>
    </row>
    <row r="366" spans="1:10" x14ac:dyDescent="0.25">
      <c r="A366" s="8">
        <v>354</v>
      </c>
      <c r="B366" s="9">
        <f t="shared" si="40"/>
        <v>0</v>
      </c>
      <c r="C366" s="9">
        <f t="shared" si="37"/>
        <v>0</v>
      </c>
      <c r="D366" s="9">
        <f t="shared" si="35"/>
        <v>0</v>
      </c>
      <c r="E366" s="2">
        <f t="shared" si="38"/>
        <v>0</v>
      </c>
      <c r="F366" s="6"/>
      <c r="G366" s="9">
        <f t="shared" si="42"/>
        <v>0</v>
      </c>
      <c r="H366" s="9">
        <f>IF(Tabela7[[#This Row],[Saldo kredytu]]&gt;0,$G$13/$G$8,0)</f>
        <v>0</v>
      </c>
      <c r="I366" s="9">
        <f t="shared" si="36"/>
        <v>0</v>
      </c>
      <c r="J366" s="10">
        <f t="shared" si="39"/>
        <v>0</v>
      </c>
    </row>
    <row r="367" spans="1:10" x14ac:dyDescent="0.25">
      <c r="A367" s="8">
        <v>355</v>
      </c>
      <c r="B367" s="9">
        <f t="shared" si="40"/>
        <v>0</v>
      </c>
      <c r="C367" s="9">
        <f t="shared" si="37"/>
        <v>0</v>
      </c>
      <c r="D367" s="9">
        <f t="shared" si="35"/>
        <v>0</v>
      </c>
      <c r="E367" s="2">
        <f t="shared" si="38"/>
        <v>0</v>
      </c>
      <c r="F367" s="6"/>
      <c r="G367" s="9">
        <f t="shared" si="42"/>
        <v>0</v>
      </c>
      <c r="H367" s="9">
        <f>IF(Tabela7[[#This Row],[Saldo kredytu]]&gt;0,$G$13/$G$8,0)</f>
        <v>0</v>
      </c>
      <c r="I367" s="9">
        <f t="shared" si="36"/>
        <v>0</v>
      </c>
      <c r="J367" s="10">
        <f t="shared" si="39"/>
        <v>0</v>
      </c>
    </row>
    <row r="368" spans="1:10" x14ac:dyDescent="0.25">
      <c r="A368" s="8">
        <v>356</v>
      </c>
      <c r="B368" s="9">
        <f t="shared" si="40"/>
        <v>0</v>
      </c>
      <c r="C368" s="9">
        <f t="shared" si="37"/>
        <v>0</v>
      </c>
      <c r="D368" s="9">
        <f t="shared" si="35"/>
        <v>0</v>
      </c>
      <c r="E368" s="2">
        <f t="shared" si="38"/>
        <v>0</v>
      </c>
      <c r="F368" s="6"/>
      <c r="G368" s="9">
        <f t="shared" si="42"/>
        <v>0</v>
      </c>
      <c r="H368" s="9">
        <f>IF(Tabela7[[#This Row],[Saldo kredytu]]&gt;0,$G$13/$G$8,0)</f>
        <v>0</v>
      </c>
      <c r="I368" s="9">
        <f t="shared" si="36"/>
        <v>0</v>
      </c>
      <c r="J368" s="10">
        <f t="shared" si="39"/>
        <v>0</v>
      </c>
    </row>
    <row r="369" spans="1:10" x14ac:dyDescent="0.25">
      <c r="A369" s="8">
        <v>357</v>
      </c>
      <c r="B369" s="9">
        <f t="shared" si="40"/>
        <v>0</v>
      </c>
      <c r="C369" s="9">
        <f t="shared" si="37"/>
        <v>0</v>
      </c>
      <c r="D369" s="9">
        <f t="shared" si="35"/>
        <v>0</v>
      </c>
      <c r="E369" s="2">
        <f t="shared" si="38"/>
        <v>0</v>
      </c>
      <c r="F369" s="6"/>
      <c r="G369" s="9">
        <f t="shared" si="42"/>
        <v>0</v>
      </c>
      <c r="H369" s="9">
        <f>IF(Tabela7[[#This Row],[Saldo kredytu]]&gt;0,$G$13/$G$8,0)</f>
        <v>0</v>
      </c>
      <c r="I369" s="9">
        <f t="shared" si="36"/>
        <v>0</v>
      </c>
      <c r="J369" s="10">
        <f t="shared" si="39"/>
        <v>0</v>
      </c>
    </row>
    <row r="370" spans="1:10" x14ac:dyDescent="0.25">
      <c r="A370" s="8">
        <v>358</v>
      </c>
      <c r="B370" s="9">
        <f t="shared" si="40"/>
        <v>0</v>
      </c>
      <c r="C370" s="9">
        <f t="shared" si="37"/>
        <v>0</v>
      </c>
      <c r="D370" s="9">
        <f t="shared" si="35"/>
        <v>0</v>
      </c>
      <c r="E370" s="2">
        <f t="shared" si="38"/>
        <v>0</v>
      </c>
      <c r="F370" s="6"/>
      <c r="G370" s="9">
        <f t="shared" si="42"/>
        <v>0</v>
      </c>
      <c r="H370" s="9">
        <f>IF(Tabela7[[#This Row],[Saldo kredytu]]&gt;0,$G$13/$G$8,0)</f>
        <v>0</v>
      </c>
      <c r="I370" s="9">
        <f t="shared" si="36"/>
        <v>0</v>
      </c>
      <c r="J370" s="10">
        <f t="shared" si="39"/>
        <v>0</v>
      </c>
    </row>
    <row r="371" spans="1:10" x14ac:dyDescent="0.25">
      <c r="A371" s="8">
        <v>359</v>
      </c>
      <c r="B371" s="9">
        <f t="shared" si="40"/>
        <v>0</v>
      </c>
      <c r="C371" s="9">
        <f t="shared" si="37"/>
        <v>0</v>
      </c>
      <c r="D371" s="9">
        <f t="shared" si="35"/>
        <v>0</v>
      </c>
      <c r="E371" s="2">
        <f t="shared" si="38"/>
        <v>0</v>
      </c>
      <c r="F371" s="6"/>
      <c r="G371" s="9">
        <f t="shared" si="42"/>
        <v>0</v>
      </c>
      <c r="H371" s="9">
        <f>IF(Tabela7[[#This Row],[Saldo kredytu]]&gt;0,$G$13/$G$8,0)</f>
        <v>0</v>
      </c>
      <c r="I371" s="9">
        <f t="shared" si="36"/>
        <v>0</v>
      </c>
      <c r="J371" s="10">
        <f t="shared" si="39"/>
        <v>0</v>
      </c>
    </row>
    <row r="372" spans="1:10" x14ac:dyDescent="0.25">
      <c r="A372" s="8">
        <v>360</v>
      </c>
      <c r="B372" s="9">
        <f t="shared" si="40"/>
        <v>0</v>
      </c>
      <c r="C372" s="9">
        <f t="shared" si="37"/>
        <v>0</v>
      </c>
      <c r="D372" s="9">
        <f t="shared" si="35"/>
        <v>0</v>
      </c>
      <c r="E372" s="2">
        <f t="shared" si="38"/>
        <v>0</v>
      </c>
      <c r="F372" s="6"/>
      <c r="G372" s="9">
        <f t="shared" si="42"/>
        <v>0</v>
      </c>
      <c r="H372" s="9">
        <f>IF(Tabela7[[#This Row],[Saldo kredytu]]&gt;0,$G$13/$G$8,0)</f>
        <v>0</v>
      </c>
      <c r="I372" s="9">
        <f t="shared" si="36"/>
        <v>0</v>
      </c>
      <c r="J372" s="10">
        <f t="shared" si="39"/>
        <v>0</v>
      </c>
    </row>
    <row r="373" spans="1:10" x14ac:dyDescent="0.25">
      <c r="A373" s="8">
        <v>361</v>
      </c>
      <c r="B373" s="9">
        <f t="shared" si="40"/>
        <v>0</v>
      </c>
      <c r="C373" s="9">
        <f t="shared" si="37"/>
        <v>0</v>
      </c>
      <c r="D373" s="9">
        <f t="shared" si="35"/>
        <v>0</v>
      </c>
      <c r="E373" s="2">
        <f t="shared" si="38"/>
        <v>0</v>
      </c>
      <c r="F373" s="6"/>
      <c r="G373" s="9">
        <f t="shared" si="42"/>
        <v>0</v>
      </c>
      <c r="H373" s="9">
        <f>IF(Tabela7[[#This Row],[Saldo kredytu]]&gt;0,$G$13/$G$8,0)</f>
        <v>0</v>
      </c>
      <c r="I373" s="9">
        <f t="shared" si="36"/>
        <v>0</v>
      </c>
      <c r="J373" s="10">
        <f t="shared" si="39"/>
        <v>0</v>
      </c>
    </row>
    <row r="374" spans="1:10" x14ac:dyDescent="0.25">
      <c r="A374" s="8">
        <v>362</v>
      </c>
      <c r="B374" s="9">
        <f t="shared" si="40"/>
        <v>0</v>
      </c>
      <c r="C374" s="9">
        <f t="shared" si="37"/>
        <v>0</v>
      </c>
      <c r="D374" s="9">
        <f t="shared" si="35"/>
        <v>0</v>
      </c>
      <c r="E374" s="2">
        <f t="shared" si="38"/>
        <v>0</v>
      </c>
      <c r="F374" s="6"/>
      <c r="G374" s="9">
        <f t="shared" si="42"/>
        <v>0</v>
      </c>
      <c r="H374" s="9">
        <f>IF(Tabela7[[#This Row],[Saldo kredytu]]&gt;0,$G$13/$G$8,0)</f>
        <v>0</v>
      </c>
      <c r="I374" s="9">
        <f t="shared" si="36"/>
        <v>0</v>
      </c>
      <c r="J374" s="10">
        <f t="shared" si="39"/>
        <v>0</v>
      </c>
    </row>
    <row r="375" spans="1:10" x14ac:dyDescent="0.25">
      <c r="A375" s="8">
        <v>363</v>
      </c>
      <c r="B375" s="9">
        <f t="shared" si="40"/>
        <v>0</v>
      </c>
      <c r="C375" s="9">
        <f t="shared" si="37"/>
        <v>0</v>
      </c>
      <c r="D375" s="9">
        <f t="shared" si="35"/>
        <v>0</v>
      </c>
      <c r="E375" s="2">
        <f t="shared" si="38"/>
        <v>0</v>
      </c>
      <c r="F375" s="6"/>
      <c r="G375" s="9">
        <f t="shared" si="42"/>
        <v>0</v>
      </c>
      <c r="H375" s="9">
        <f>IF(Tabela7[[#This Row],[Saldo kredytu]]&gt;0,$G$13/$G$8,0)</f>
        <v>0</v>
      </c>
      <c r="I375" s="9">
        <f t="shared" si="36"/>
        <v>0</v>
      </c>
      <c r="J375" s="10">
        <f t="shared" si="39"/>
        <v>0</v>
      </c>
    </row>
    <row r="376" spans="1:10" x14ac:dyDescent="0.25">
      <c r="A376" s="8">
        <v>364</v>
      </c>
      <c r="B376" s="9">
        <f t="shared" si="40"/>
        <v>0</v>
      </c>
      <c r="C376" s="9">
        <f t="shared" si="37"/>
        <v>0</v>
      </c>
      <c r="D376" s="9">
        <f t="shared" si="35"/>
        <v>0</v>
      </c>
      <c r="E376" s="2">
        <f t="shared" si="38"/>
        <v>0</v>
      </c>
      <c r="F376" s="6"/>
      <c r="G376" s="9">
        <f t="shared" si="42"/>
        <v>0</v>
      </c>
      <c r="H376" s="9">
        <f>IF(Tabela7[[#This Row],[Saldo kredytu]]&gt;0,$G$13/$G$8,0)</f>
        <v>0</v>
      </c>
      <c r="I376" s="9">
        <f t="shared" si="36"/>
        <v>0</v>
      </c>
      <c r="J376" s="10">
        <f t="shared" si="39"/>
        <v>0</v>
      </c>
    </row>
    <row r="377" spans="1:10" x14ac:dyDescent="0.25">
      <c r="A377" s="8">
        <v>365</v>
      </c>
      <c r="B377" s="9">
        <f t="shared" si="40"/>
        <v>0</v>
      </c>
      <c r="C377" s="9">
        <f t="shared" si="37"/>
        <v>0</v>
      </c>
      <c r="D377" s="9">
        <f t="shared" si="35"/>
        <v>0</v>
      </c>
      <c r="E377" s="2">
        <f t="shared" si="38"/>
        <v>0</v>
      </c>
      <c r="F377" s="6"/>
      <c r="G377" s="9">
        <f t="shared" si="42"/>
        <v>0</v>
      </c>
      <c r="H377" s="9">
        <f>IF(Tabela7[[#This Row],[Saldo kredytu]]&gt;0,$G$13/$G$8,0)</f>
        <v>0</v>
      </c>
      <c r="I377" s="9">
        <f t="shared" si="36"/>
        <v>0</v>
      </c>
      <c r="J377" s="10">
        <f t="shared" si="39"/>
        <v>0</v>
      </c>
    </row>
    <row r="378" spans="1:10" x14ac:dyDescent="0.25">
      <c r="A378" s="8">
        <v>366</v>
      </c>
      <c r="B378" s="9">
        <f t="shared" si="40"/>
        <v>0</v>
      </c>
      <c r="C378" s="9">
        <f t="shared" si="37"/>
        <v>0</v>
      </c>
      <c r="D378" s="9">
        <f t="shared" si="35"/>
        <v>0</v>
      </c>
      <c r="E378" s="2">
        <f t="shared" si="38"/>
        <v>0</v>
      </c>
      <c r="F378" s="6"/>
      <c r="G378" s="9">
        <f t="shared" si="42"/>
        <v>0</v>
      </c>
      <c r="H378" s="9">
        <f>IF(Tabela7[[#This Row],[Saldo kredytu]]&gt;0,$G$13/$G$8,0)</f>
        <v>0</v>
      </c>
      <c r="I378" s="9">
        <f t="shared" si="36"/>
        <v>0</v>
      </c>
      <c r="J378" s="10">
        <f t="shared" si="39"/>
        <v>0</v>
      </c>
    </row>
    <row r="379" spans="1:10" x14ac:dyDescent="0.25">
      <c r="A379" s="8">
        <v>367</v>
      </c>
      <c r="B379" s="9">
        <f t="shared" si="40"/>
        <v>0</v>
      </c>
      <c r="C379" s="9">
        <f t="shared" si="37"/>
        <v>0</v>
      </c>
      <c r="D379" s="9">
        <f t="shared" si="35"/>
        <v>0</v>
      </c>
      <c r="E379" s="2">
        <f t="shared" si="38"/>
        <v>0</v>
      </c>
      <c r="F379" s="6"/>
      <c r="G379" s="9">
        <f t="shared" si="42"/>
        <v>0</v>
      </c>
      <c r="H379" s="9">
        <f>IF(Tabela7[[#This Row],[Saldo kredytu]]&gt;0,$G$13/$G$8,0)</f>
        <v>0</v>
      </c>
      <c r="I379" s="9">
        <f t="shared" si="36"/>
        <v>0</v>
      </c>
      <c r="J379" s="10">
        <f t="shared" si="39"/>
        <v>0</v>
      </c>
    </row>
    <row r="380" spans="1:10" x14ac:dyDescent="0.25">
      <c r="A380" s="8">
        <v>368</v>
      </c>
      <c r="B380" s="9">
        <f t="shared" si="40"/>
        <v>0</v>
      </c>
      <c r="C380" s="9">
        <f t="shared" si="37"/>
        <v>0</v>
      </c>
      <c r="D380" s="9">
        <f t="shared" si="35"/>
        <v>0</v>
      </c>
      <c r="E380" s="2">
        <f t="shared" si="38"/>
        <v>0</v>
      </c>
      <c r="F380" s="6"/>
      <c r="G380" s="9">
        <f t="shared" si="42"/>
        <v>0</v>
      </c>
      <c r="H380" s="9">
        <f>IF(Tabela7[[#This Row],[Saldo kredytu]]&gt;0,$G$13/$G$8,0)</f>
        <v>0</v>
      </c>
      <c r="I380" s="9">
        <f t="shared" si="36"/>
        <v>0</v>
      </c>
      <c r="J380" s="10">
        <f t="shared" si="39"/>
        <v>0</v>
      </c>
    </row>
    <row r="381" spans="1:10" x14ac:dyDescent="0.25">
      <c r="A381" s="8">
        <v>369</v>
      </c>
      <c r="B381" s="9">
        <f t="shared" si="40"/>
        <v>0</v>
      </c>
      <c r="C381" s="9">
        <f t="shared" si="37"/>
        <v>0</v>
      </c>
      <c r="D381" s="9">
        <f t="shared" si="35"/>
        <v>0</v>
      </c>
      <c r="E381" s="2">
        <f t="shared" si="38"/>
        <v>0</v>
      </c>
      <c r="F381" s="6"/>
      <c r="G381" s="9">
        <f t="shared" si="42"/>
        <v>0</v>
      </c>
      <c r="H381" s="9">
        <f>IF(Tabela7[[#This Row],[Saldo kredytu]]&gt;0,$G$13/$G$8,0)</f>
        <v>0</v>
      </c>
      <c r="I381" s="9">
        <f t="shared" si="36"/>
        <v>0</v>
      </c>
      <c r="J381" s="10">
        <f t="shared" si="39"/>
        <v>0</v>
      </c>
    </row>
    <row r="382" spans="1:10" x14ac:dyDescent="0.25">
      <c r="A382" s="8">
        <v>370</v>
      </c>
      <c r="B382" s="9">
        <f t="shared" si="40"/>
        <v>0</v>
      </c>
      <c r="C382" s="9">
        <f t="shared" si="37"/>
        <v>0</v>
      </c>
      <c r="D382" s="9">
        <f t="shared" si="35"/>
        <v>0</v>
      </c>
      <c r="E382" s="2">
        <f t="shared" si="38"/>
        <v>0</v>
      </c>
      <c r="F382" s="6"/>
      <c r="G382" s="9">
        <f t="shared" si="42"/>
        <v>0</v>
      </c>
      <c r="H382" s="9">
        <f>IF(Tabela7[[#This Row],[Saldo kredytu]]&gt;0,$G$13/$G$8,0)</f>
        <v>0</v>
      </c>
      <c r="I382" s="9">
        <f t="shared" si="36"/>
        <v>0</v>
      </c>
      <c r="J382" s="10">
        <f t="shared" si="39"/>
        <v>0</v>
      </c>
    </row>
    <row r="383" spans="1:10" x14ac:dyDescent="0.25">
      <c r="A383" s="8">
        <v>371</v>
      </c>
      <c r="B383" s="9">
        <f t="shared" si="40"/>
        <v>0</v>
      </c>
      <c r="C383" s="9">
        <f t="shared" si="37"/>
        <v>0</v>
      </c>
      <c r="D383" s="9">
        <f t="shared" si="35"/>
        <v>0</v>
      </c>
      <c r="E383" s="2">
        <f t="shared" si="38"/>
        <v>0</v>
      </c>
      <c r="F383" s="6"/>
      <c r="G383" s="9">
        <f t="shared" si="42"/>
        <v>0</v>
      </c>
      <c r="H383" s="9">
        <f>IF(Tabela7[[#This Row],[Saldo kredytu]]&gt;0,$G$13/$G$8,0)</f>
        <v>0</v>
      </c>
      <c r="I383" s="9">
        <f t="shared" si="36"/>
        <v>0</v>
      </c>
      <c r="J383" s="10">
        <f t="shared" si="39"/>
        <v>0</v>
      </c>
    </row>
    <row r="384" spans="1:10" x14ac:dyDescent="0.25">
      <c r="A384" s="8">
        <v>372</v>
      </c>
      <c r="B384" s="9">
        <f t="shared" si="40"/>
        <v>0</v>
      </c>
      <c r="C384" s="9">
        <f t="shared" si="37"/>
        <v>0</v>
      </c>
      <c r="D384" s="9">
        <f t="shared" si="35"/>
        <v>0</v>
      </c>
      <c r="E384" s="2">
        <f t="shared" si="38"/>
        <v>0</v>
      </c>
      <c r="F384" s="6"/>
      <c r="G384" s="9">
        <f t="shared" si="42"/>
        <v>0</v>
      </c>
      <c r="H384" s="9">
        <f>IF(Tabela7[[#This Row],[Saldo kredytu]]&gt;0,$G$13/$G$8,0)</f>
        <v>0</v>
      </c>
      <c r="I384" s="9">
        <f t="shared" si="36"/>
        <v>0</v>
      </c>
      <c r="J384" s="10">
        <f t="shared" si="39"/>
        <v>0</v>
      </c>
    </row>
    <row r="385" spans="1:10" x14ac:dyDescent="0.25">
      <c r="A385" s="8">
        <v>373</v>
      </c>
      <c r="B385" s="9">
        <f t="shared" si="40"/>
        <v>0</v>
      </c>
      <c r="C385" s="9">
        <f t="shared" si="37"/>
        <v>0</v>
      </c>
      <c r="D385" s="9">
        <f t="shared" si="35"/>
        <v>0</v>
      </c>
      <c r="E385" s="2">
        <f t="shared" si="38"/>
        <v>0</v>
      </c>
      <c r="F385" s="6"/>
      <c r="G385" s="9">
        <f t="shared" si="42"/>
        <v>0</v>
      </c>
      <c r="H385" s="9">
        <f>IF(Tabela7[[#This Row],[Saldo kredytu]]&gt;0,$G$13/$G$8,0)</f>
        <v>0</v>
      </c>
      <c r="I385" s="9">
        <f t="shared" si="36"/>
        <v>0</v>
      </c>
      <c r="J385" s="10">
        <f t="shared" si="39"/>
        <v>0</v>
      </c>
    </row>
    <row r="386" spans="1:10" x14ac:dyDescent="0.25">
      <c r="A386" s="8">
        <v>374</v>
      </c>
      <c r="B386" s="9">
        <f t="shared" si="40"/>
        <v>0</v>
      </c>
      <c r="C386" s="9">
        <f t="shared" si="37"/>
        <v>0</v>
      </c>
      <c r="D386" s="9">
        <f t="shared" si="35"/>
        <v>0</v>
      </c>
      <c r="E386" s="2">
        <f t="shared" si="38"/>
        <v>0</v>
      </c>
      <c r="F386" s="6"/>
      <c r="G386" s="9">
        <f t="shared" si="42"/>
        <v>0</v>
      </c>
      <c r="H386" s="9">
        <f>IF(Tabela7[[#This Row],[Saldo kredytu]]&gt;0,$G$13/$G$8,0)</f>
        <v>0</v>
      </c>
      <c r="I386" s="9">
        <f t="shared" si="36"/>
        <v>0</v>
      </c>
      <c r="J386" s="10">
        <f t="shared" si="39"/>
        <v>0</v>
      </c>
    </row>
    <row r="387" spans="1:10" x14ac:dyDescent="0.25">
      <c r="A387" s="8">
        <v>375</v>
      </c>
      <c r="B387" s="9">
        <f t="shared" si="40"/>
        <v>0</v>
      </c>
      <c r="C387" s="9">
        <f t="shared" si="37"/>
        <v>0</v>
      </c>
      <c r="D387" s="9">
        <f t="shared" si="35"/>
        <v>0</v>
      </c>
      <c r="E387" s="2">
        <f t="shared" si="38"/>
        <v>0</v>
      </c>
      <c r="F387" s="6"/>
      <c r="G387" s="9">
        <f t="shared" si="42"/>
        <v>0</v>
      </c>
      <c r="H387" s="9">
        <f>IF(Tabela7[[#This Row],[Saldo kredytu]]&gt;0,$G$13/$G$8,0)</f>
        <v>0</v>
      </c>
      <c r="I387" s="9">
        <f t="shared" si="36"/>
        <v>0</v>
      </c>
      <c r="J387" s="10">
        <f t="shared" si="39"/>
        <v>0</v>
      </c>
    </row>
    <row r="388" spans="1:10" x14ac:dyDescent="0.25">
      <c r="A388" s="8">
        <v>376</v>
      </c>
      <c r="B388" s="9">
        <f t="shared" si="40"/>
        <v>0</v>
      </c>
      <c r="C388" s="9">
        <f t="shared" si="37"/>
        <v>0</v>
      </c>
      <c r="D388" s="9">
        <f t="shared" si="35"/>
        <v>0</v>
      </c>
      <c r="E388" s="2">
        <f t="shared" si="38"/>
        <v>0</v>
      </c>
      <c r="F388" s="6"/>
      <c r="G388" s="9">
        <f t="shared" si="42"/>
        <v>0</v>
      </c>
      <c r="H388" s="9">
        <f>IF(Tabela7[[#This Row],[Saldo kredytu]]&gt;0,$G$13/$G$8,0)</f>
        <v>0</v>
      </c>
      <c r="I388" s="9">
        <f t="shared" si="36"/>
        <v>0</v>
      </c>
      <c r="J388" s="10">
        <f t="shared" si="39"/>
        <v>0</v>
      </c>
    </row>
    <row r="389" spans="1:10" x14ac:dyDescent="0.25">
      <c r="A389" s="8">
        <v>377</v>
      </c>
      <c r="B389" s="9">
        <f t="shared" si="40"/>
        <v>0</v>
      </c>
      <c r="C389" s="9">
        <f t="shared" si="37"/>
        <v>0</v>
      </c>
      <c r="D389" s="9">
        <f t="shared" si="35"/>
        <v>0</v>
      </c>
      <c r="E389" s="2">
        <f t="shared" si="38"/>
        <v>0</v>
      </c>
      <c r="F389" s="6"/>
      <c r="G389" s="9">
        <f t="shared" si="42"/>
        <v>0</v>
      </c>
      <c r="H389" s="9">
        <f>IF(Tabela7[[#This Row],[Saldo kredytu]]&gt;0,$G$13/$G$8,0)</f>
        <v>0</v>
      </c>
      <c r="I389" s="9">
        <f t="shared" si="36"/>
        <v>0</v>
      </c>
      <c r="J389" s="10">
        <f t="shared" si="39"/>
        <v>0</v>
      </c>
    </row>
    <row r="390" spans="1:10" x14ac:dyDescent="0.25">
      <c r="A390" s="8">
        <v>378</v>
      </c>
      <c r="B390" s="9">
        <f t="shared" si="40"/>
        <v>0</v>
      </c>
      <c r="C390" s="9">
        <f t="shared" si="37"/>
        <v>0</v>
      </c>
      <c r="D390" s="9">
        <f t="shared" si="35"/>
        <v>0</v>
      </c>
      <c r="E390" s="2">
        <f t="shared" si="38"/>
        <v>0</v>
      </c>
      <c r="F390" s="6"/>
      <c r="G390" s="9">
        <f t="shared" si="42"/>
        <v>0</v>
      </c>
      <c r="H390" s="9">
        <f>IF(Tabela7[[#This Row],[Saldo kredytu]]&gt;0,$G$13/$G$8,0)</f>
        <v>0</v>
      </c>
      <c r="I390" s="9">
        <f t="shared" si="36"/>
        <v>0</v>
      </c>
      <c r="J390" s="10">
        <f t="shared" si="39"/>
        <v>0</v>
      </c>
    </row>
    <row r="391" spans="1:10" x14ac:dyDescent="0.25">
      <c r="A391" s="8">
        <v>379</v>
      </c>
      <c r="B391" s="9">
        <f t="shared" si="40"/>
        <v>0</v>
      </c>
      <c r="C391" s="9">
        <f t="shared" si="37"/>
        <v>0</v>
      </c>
      <c r="D391" s="9">
        <f t="shared" si="35"/>
        <v>0</v>
      </c>
      <c r="E391" s="2">
        <f t="shared" si="38"/>
        <v>0</v>
      </c>
      <c r="F391" s="6"/>
      <c r="G391" s="9">
        <f t="shared" si="42"/>
        <v>0</v>
      </c>
      <c r="H391" s="9">
        <f>IF(Tabela7[[#This Row],[Saldo kredytu]]&gt;0,$G$13/$G$8,0)</f>
        <v>0</v>
      </c>
      <c r="I391" s="9">
        <f t="shared" si="36"/>
        <v>0</v>
      </c>
      <c r="J391" s="10">
        <f t="shared" si="39"/>
        <v>0</v>
      </c>
    </row>
    <row r="392" spans="1:10" x14ac:dyDescent="0.25">
      <c r="A392" s="8">
        <v>380</v>
      </c>
      <c r="B392" s="9">
        <f t="shared" si="40"/>
        <v>0</v>
      </c>
      <c r="C392" s="9">
        <f t="shared" si="37"/>
        <v>0</v>
      </c>
      <c r="D392" s="9">
        <f t="shared" si="35"/>
        <v>0</v>
      </c>
      <c r="E392" s="2">
        <f t="shared" si="38"/>
        <v>0</v>
      </c>
      <c r="F392" s="6"/>
      <c r="G392" s="9">
        <f t="shared" si="42"/>
        <v>0</v>
      </c>
      <c r="H392" s="9">
        <f>IF(Tabela7[[#This Row],[Saldo kredytu]]&gt;0,$G$13/$G$8,0)</f>
        <v>0</v>
      </c>
      <c r="I392" s="9">
        <f t="shared" si="36"/>
        <v>0</v>
      </c>
      <c r="J392" s="10">
        <f t="shared" si="39"/>
        <v>0</v>
      </c>
    </row>
    <row r="393" spans="1:10" x14ac:dyDescent="0.25">
      <c r="A393" s="8">
        <v>381</v>
      </c>
      <c r="B393" s="9">
        <f t="shared" si="40"/>
        <v>0</v>
      </c>
      <c r="C393" s="9">
        <f t="shared" si="37"/>
        <v>0</v>
      </c>
      <c r="D393" s="9">
        <f t="shared" si="35"/>
        <v>0</v>
      </c>
      <c r="E393" s="2">
        <f t="shared" si="38"/>
        <v>0</v>
      </c>
      <c r="F393" s="6"/>
      <c r="G393" s="9">
        <f t="shared" si="42"/>
        <v>0</v>
      </c>
      <c r="H393" s="9">
        <f>IF(Tabela7[[#This Row],[Saldo kredytu]]&gt;0,$G$13/$G$8,0)</f>
        <v>0</v>
      </c>
      <c r="I393" s="9">
        <f t="shared" si="36"/>
        <v>0</v>
      </c>
      <c r="J393" s="10">
        <f t="shared" si="39"/>
        <v>0</v>
      </c>
    </row>
    <row r="394" spans="1:10" x14ac:dyDescent="0.25">
      <c r="A394" s="8">
        <v>382</v>
      </c>
      <c r="B394" s="9">
        <f t="shared" si="40"/>
        <v>0</v>
      </c>
      <c r="C394" s="9">
        <f t="shared" si="37"/>
        <v>0</v>
      </c>
      <c r="D394" s="9">
        <f t="shared" si="35"/>
        <v>0</v>
      </c>
      <c r="E394" s="2">
        <f t="shared" si="38"/>
        <v>0</v>
      </c>
      <c r="F394" s="6"/>
      <c r="G394" s="9">
        <f t="shared" si="42"/>
        <v>0</v>
      </c>
      <c r="H394" s="9">
        <f>IF(Tabela7[[#This Row],[Saldo kredytu]]&gt;0,$G$13/$G$8,0)</f>
        <v>0</v>
      </c>
      <c r="I394" s="9">
        <f t="shared" si="36"/>
        <v>0</v>
      </c>
      <c r="J394" s="10">
        <f t="shared" si="39"/>
        <v>0</v>
      </c>
    </row>
    <row r="395" spans="1:10" x14ac:dyDescent="0.25">
      <c r="A395" s="8">
        <v>383</v>
      </c>
      <c r="B395" s="9">
        <f t="shared" si="40"/>
        <v>0</v>
      </c>
      <c r="C395" s="9">
        <f t="shared" si="37"/>
        <v>0</v>
      </c>
      <c r="D395" s="9">
        <f t="shared" si="35"/>
        <v>0</v>
      </c>
      <c r="E395" s="2">
        <f t="shared" si="38"/>
        <v>0</v>
      </c>
      <c r="F395" s="6"/>
      <c r="G395" s="9">
        <f t="shared" si="42"/>
        <v>0</v>
      </c>
      <c r="H395" s="9">
        <f>IF(Tabela7[[#This Row],[Saldo kredytu]]&gt;0,$G$13/$G$8,0)</f>
        <v>0</v>
      </c>
      <c r="I395" s="9">
        <f t="shared" si="36"/>
        <v>0</v>
      </c>
      <c r="J395" s="10">
        <f t="shared" si="39"/>
        <v>0</v>
      </c>
    </row>
    <row r="396" spans="1:10" x14ac:dyDescent="0.25">
      <c r="A396" s="8">
        <v>384</v>
      </c>
      <c r="B396" s="9">
        <f t="shared" si="40"/>
        <v>0</v>
      </c>
      <c r="C396" s="9">
        <f t="shared" si="37"/>
        <v>0</v>
      </c>
      <c r="D396" s="9">
        <f t="shared" si="35"/>
        <v>0</v>
      </c>
      <c r="E396" s="2">
        <f t="shared" si="38"/>
        <v>0</v>
      </c>
      <c r="F396" s="6"/>
      <c r="G396" s="9">
        <f t="shared" si="42"/>
        <v>0</v>
      </c>
      <c r="H396" s="9">
        <f>IF(Tabela7[[#This Row],[Saldo kredytu]]&gt;0,$G$13/$G$8,0)</f>
        <v>0</v>
      </c>
      <c r="I396" s="9">
        <f t="shared" si="36"/>
        <v>0</v>
      </c>
      <c r="J396" s="10">
        <f t="shared" si="39"/>
        <v>0</v>
      </c>
    </row>
    <row r="397" spans="1:10" x14ac:dyDescent="0.25">
      <c r="A397" s="8">
        <v>385</v>
      </c>
      <c r="B397" s="9">
        <f t="shared" si="40"/>
        <v>0</v>
      </c>
      <c r="C397" s="9">
        <f t="shared" si="37"/>
        <v>0</v>
      </c>
      <c r="D397" s="9">
        <f t="shared" ref="D397:D432" si="43">B397*$D$8/12</f>
        <v>0</v>
      </c>
      <c r="E397" s="2">
        <f t="shared" si="38"/>
        <v>0</v>
      </c>
      <c r="F397" s="6"/>
      <c r="G397" s="9">
        <f t="shared" si="42"/>
        <v>0</v>
      </c>
      <c r="H397" s="9">
        <f>IF(Tabela7[[#This Row],[Saldo kredytu]]&gt;0,$G$13/$G$8,0)</f>
        <v>0</v>
      </c>
      <c r="I397" s="9">
        <f t="shared" ref="I397:I432" si="44">G397*$D$8/12</f>
        <v>0</v>
      </c>
      <c r="J397" s="10">
        <f t="shared" si="39"/>
        <v>0</v>
      </c>
    </row>
    <row r="398" spans="1:10" x14ac:dyDescent="0.25">
      <c r="A398" s="8">
        <v>386</v>
      </c>
      <c r="B398" s="9">
        <f t="shared" si="40"/>
        <v>0</v>
      </c>
      <c r="C398" s="9">
        <f t="shared" ref="C398:C432" si="45">E398-D398</f>
        <v>0</v>
      </c>
      <c r="D398" s="9">
        <f t="shared" si="43"/>
        <v>0</v>
      </c>
      <c r="E398" s="2">
        <f t="shared" ref="E398:E432" si="46">IFERROR(-PMT($D$8/12,($E$8-A397),B398),0)</f>
        <v>0</v>
      </c>
      <c r="F398" s="6"/>
      <c r="G398" s="9">
        <f t="shared" si="42"/>
        <v>0</v>
      </c>
      <c r="H398" s="9">
        <f>IF(Tabela7[[#This Row],[Saldo kredytu]]&gt;0,$G$13/$G$8,0)</f>
        <v>0</v>
      </c>
      <c r="I398" s="9">
        <f t="shared" si="44"/>
        <v>0</v>
      </c>
      <c r="J398" s="10">
        <f t="shared" ref="J398:J432" si="47">H398+I398</f>
        <v>0</v>
      </c>
    </row>
    <row r="399" spans="1:10" x14ac:dyDescent="0.25">
      <c r="A399" s="8">
        <v>387</v>
      </c>
      <c r="B399" s="9">
        <f t="shared" ref="B399:B432" si="48">B398-C398</f>
        <v>0</v>
      </c>
      <c r="C399" s="9">
        <f t="shared" si="45"/>
        <v>0</v>
      </c>
      <c r="D399" s="9">
        <f t="shared" si="43"/>
        <v>0</v>
      </c>
      <c r="E399" s="2">
        <f t="shared" si="46"/>
        <v>0</v>
      </c>
      <c r="F399" s="6"/>
      <c r="G399" s="9">
        <f t="shared" si="42"/>
        <v>0</v>
      </c>
      <c r="H399" s="9">
        <f>IF(Tabela7[[#This Row],[Saldo kredytu]]&gt;0,$G$13/$G$8,0)</f>
        <v>0</v>
      </c>
      <c r="I399" s="9">
        <f t="shared" si="44"/>
        <v>0</v>
      </c>
      <c r="J399" s="10">
        <f t="shared" si="47"/>
        <v>0</v>
      </c>
    </row>
    <row r="400" spans="1:10" x14ac:dyDescent="0.25">
      <c r="A400" s="8">
        <v>388</v>
      </c>
      <c r="B400" s="9">
        <f t="shared" si="48"/>
        <v>0</v>
      </c>
      <c r="C400" s="9">
        <f t="shared" si="45"/>
        <v>0</v>
      </c>
      <c r="D400" s="9">
        <f t="shared" si="43"/>
        <v>0</v>
      </c>
      <c r="E400" s="2">
        <f t="shared" si="46"/>
        <v>0</v>
      </c>
      <c r="F400" s="6"/>
      <c r="G400" s="9">
        <f t="shared" si="42"/>
        <v>0</v>
      </c>
      <c r="H400" s="9">
        <f>IF(Tabela7[[#This Row],[Saldo kredytu]]&gt;0,$G$13/$G$8,0)</f>
        <v>0</v>
      </c>
      <c r="I400" s="9">
        <f t="shared" si="44"/>
        <v>0</v>
      </c>
      <c r="J400" s="10">
        <f t="shared" si="47"/>
        <v>0</v>
      </c>
    </row>
    <row r="401" spans="1:10" x14ac:dyDescent="0.25">
      <c r="A401" s="8">
        <v>389</v>
      </c>
      <c r="B401" s="9">
        <f t="shared" si="48"/>
        <v>0</v>
      </c>
      <c r="C401" s="9">
        <f t="shared" si="45"/>
        <v>0</v>
      </c>
      <c r="D401" s="9">
        <f t="shared" si="43"/>
        <v>0</v>
      </c>
      <c r="E401" s="2">
        <f t="shared" si="46"/>
        <v>0</v>
      </c>
      <c r="F401" s="6"/>
      <c r="G401" s="9">
        <f t="shared" si="42"/>
        <v>0</v>
      </c>
      <c r="H401" s="9">
        <f>IF(Tabela7[[#This Row],[Saldo kredytu]]&gt;0,$G$13/$G$8,0)</f>
        <v>0</v>
      </c>
      <c r="I401" s="9">
        <f t="shared" si="44"/>
        <v>0</v>
      </c>
      <c r="J401" s="10">
        <f t="shared" si="47"/>
        <v>0</v>
      </c>
    </row>
    <row r="402" spans="1:10" x14ac:dyDescent="0.25">
      <c r="A402" s="8">
        <v>390</v>
      </c>
      <c r="B402" s="9">
        <f t="shared" si="48"/>
        <v>0</v>
      </c>
      <c r="C402" s="9">
        <f t="shared" si="45"/>
        <v>0</v>
      </c>
      <c r="D402" s="9">
        <f t="shared" si="43"/>
        <v>0</v>
      </c>
      <c r="E402" s="2">
        <f t="shared" si="46"/>
        <v>0</v>
      </c>
      <c r="F402" s="6"/>
      <c r="G402" s="9">
        <f t="shared" si="42"/>
        <v>0</v>
      </c>
      <c r="H402" s="9">
        <f>IF(Tabela7[[#This Row],[Saldo kredytu]]&gt;0,$G$13/$G$8,0)</f>
        <v>0</v>
      </c>
      <c r="I402" s="9">
        <f t="shared" si="44"/>
        <v>0</v>
      </c>
      <c r="J402" s="10">
        <f t="shared" si="47"/>
        <v>0</v>
      </c>
    </row>
    <row r="403" spans="1:10" x14ac:dyDescent="0.25">
      <c r="A403" s="8">
        <v>391</v>
      </c>
      <c r="B403" s="9">
        <f t="shared" si="48"/>
        <v>0</v>
      </c>
      <c r="C403" s="9">
        <f t="shared" si="45"/>
        <v>0</v>
      </c>
      <c r="D403" s="9">
        <f t="shared" si="43"/>
        <v>0</v>
      </c>
      <c r="E403" s="2">
        <f t="shared" si="46"/>
        <v>0</v>
      </c>
      <c r="F403" s="6"/>
      <c r="G403" s="9">
        <f t="shared" si="42"/>
        <v>0</v>
      </c>
      <c r="H403" s="9">
        <f>IF(Tabela7[[#This Row],[Saldo kredytu]]&gt;0,$G$13/$G$8,0)</f>
        <v>0</v>
      </c>
      <c r="I403" s="9">
        <f t="shared" si="44"/>
        <v>0</v>
      </c>
      <c r="J403" s="10">
        <f t="shared" si="47"/>
        <v>0</v>
      </c>
    </row>
    <row r="404" spans="1:10" x14ac:dyDescent="0.25">
      <c r="A404" s="8">
        <v>392</v>
      </c>
      <c r="B404" s="9">
        <f t="shared" si="48"/>
        <v>0</v>
      </c>
      <c r="C404" s="9">
        <f t="shared" si="45"/>
        <v>0</v>
      </c>
      <c r="D404" s="9">
        <f t="shared" si="43"/>
        <v>0</v>
      </c>
      <c r="E404" s="2">
        <f t="shared" si="46"/>
        <v>0</v>
      </c>
      <c r="F404" s="6"/>
      <c r="G404" s="9">
        <f t="shared" si="42"/>
        <v>0</v>
      </c>
      <c r="H404" s="9">
        <f>IF(Tabela7[[#This Row],[Saldo kredytu]]&gt;0,$G$13/$G$8,0)</f>
        <v>0</v>
      </c>
      <c r="I404" s="9">
        <f t="shared" si="44"/>
        <v>0</v>
      </c>
      <c r="J404" s="10">
        <f t="shared" si="47"/>
        <v>0</v>
      </c>
    </row>
    <row r="405" spans="1:10" x14ac:dyDescent="0.25">
      <c r="A405" s="8">
        <v>393</v>
      </c>
      <c r="B405" s="9">
        <f t="shared" si="48"/>
        <v>0</v>
      </c>
      <c r="C405" s="9">
        <f t="shared" si="45"/>
        <v>0</v>
      </c>
      <c r="D405" s="9">
        <f t="shared" si="43"/>
        <v>0</v>
      </c>
      <c r="E405" s="2">
        <f t="shared" si="46"/>
        <v>0</v>
      </c>
      <c r="F405" s="6"/>
      <c r="G405" s="9">
        <f t="shared" si="42"/>
        <v>0</v>
      </c>
      <c r="H405" s="9">
        <f>IF(Tabela7[[#This Row],[Saldo kredytu]]&gt;0,$G$13/$G$8,0)</f>
        <v>0</v>
      </c>
      <c r="I405" s="9">
        <f t="shared" si="44"/>
        <v>0</v>
      </c>
      <c r="J405" s="10">
        <f t="shared" si="47"/>
        <v>0</v>
      </c>
    </row>
    <row r="406" spans="1:10" x14ac:dyDescent="0.25">
      <c r="A406" s="8">
        <v>394</v>
      </c>
      <c r="B406" s="9">
        <f t="shared" si="48"/>
        <v>0</v>
      </c>
      <c r="C406" s="9">
        <f t="shared" si="45"/>
        <v>0</v>
      </c>
      <c r="D406" s="9">
        <f t="shared" si="43"/>
        <v>0</v>
      </c>
      <c r="E406" s="2">
        <f t="shared" si="46"/>
        <v>0</v>
      </c>
      <c r="F406" s="6"/>
      <c r="G406" s="9">
        <f t="shared" si="42"/>
        <v>0</v>
      </c>
      <c r="H406" s="9">
        <f>IF(Tabela7[[#This Row],[Saldo kredytu]]&gt;0,$G$13/$G$8,0)</f>
        <v>0</v>
      </c>
      <c r="I406" s="9">
        <f t="shared" si="44"/>
        <v>0</v>
      </c>
      <c r="J406" s="10">
        <f t="shared" si="47"/>
        <v>0</v>
      </c>
    </row>
    <row r="407" spans="1:10" x14ac:dyDescent="0.25">
      <c r="A407" s="8">
        <v>395</v>
      </c>
      <c r="B407" s="9">
        <f t="shared" si="48"/>
        <v>0</v>
      </c>
      <c r="C407" s="9">
        <f t="shared" si="45"/>
        <v>0</v>
      </c>
      <c r="D407" s="9">
        <f t="shared" si="43"/>
        <v>0</v>
      </c>
      <c r="E407" s="2">
        <f t="shared" si="46"/>
        <v>0</v>
      </c>
      <c r="F407" s="6"/>
      <c r="G407" s="9">
        <f t="shared" si="42"/>
        <v>0</v>
      </c>
      <c r="H407" s="9">
        <f>IF(Tabela7[[#This Row],[Saldo kredytu]]&gt;0,$G$13/$G$8,0)</f>
        <v>0</v>
      </c>
      <c r="I407" s="9">
        <f t="shared" si="44"/>
        <v>0</v>
      </c>
      <c r="J407" s="10">
        <f t="shared" si="47"/>
        <v>0</v>
      </c>
    </row>
    <row r="408" spans="1:10" x14ac:dyDescent="0.25">
      <c r="A408" s="8">
        <v>396</v>
      </c>
      <c r="B408" s="9">
        <f t="shared" si="48"/>
        <v>0</v>
      </c>
      <c r="C408" s="9">
        <f t="shared" si="45"/>
        <v>0</v>
      </c>
      <c r="D408" s="9">
        <f t="shared" si="43"/>
        <v>0</v>
      </c>
      <c r="E408" s="2">
        <f t="shared" si="46"/>
        <v>0</v>
      </c>
      <c r="F408" s="6"/>
      <c r="G408" s="9">
        <f t="shared" si="42"/>
        <v>0</v>
      </c>
      <c r="H408" s="9">
        <f>IF(Tabela7[[#This Row],[Saldo kredytu]]&gt;0,$G$13/$G$8,0)</f>
        <v>0</v>
      </c>
      <c r="I408" s="9">
        <f t="shared" si="44"/>
        <v>0</v>
      </c>
      <c r="J408" s="10">
        <f t="shared" si="47"/>
        <v>0</v>
      </c>
    </row>
    <row r="409" spans="1:10" x14ac:dyDescent="0.25">
      <c r="A409" s="8">
        <v>397</v>
      </c>
      <c r="B409" s="9">
        <f t="shared" si="48"/>
        <v>0</v>
      </c>
      <c r="C409" s="9">
        <f t="shared" si="45"/>
        <v>0</v>
      </c>
      <c r="D409" s="9">
        <f t="shared" si="43"/>
        <v>0</v>
      </c>
      <c r="E409" s="2">
        <f t="shared" si="46"/>
        <v>0</v>
      </c>
      <c r="F409" s="6"/>
      <c r="G409" s="9">
        <f t="shared" si="42"/>
        <v>0</v>
      </c>
      <c r="H409" s="9">
        <f>IF(Tabela7[[#This Row],[Saldo kredytu]]&gt;0,$G$13/$G$8,0)</f>
        <v>0</v>
      </c>
      <c r="I409" s="9">
        <f t="shared" si="44"/>
        <v>0</v>
      </c>
      <c r="J409" s="10">
        <f t="shared" si="47"/>
        <v>0</v>
      </c>
    </row>
    <row r="410" spans="1:10" x14ac:dyDescent="0.25">
      <c r="A410" s="8">
        <v>398</v>
      </c>
      <c r="B410" s="9">
        <f t="shared" si="48"/>
        <v>0</v>
      </c>
      <c r="C410" s="9">
        <f t="shared" si="45"/>
        <v>0</v>
      </c>
      <c r="D410" s="9">
        <f t="shared" si="43"/>
        <v>0</v>
      </c>
      <c r="E410" s="2">
        <f t="shared" si="46"/>
        <v>0</v>
      </c>
      <c r="F410" s="6"/>
      <c r="G410" s="9">
        <f t="shared" si="42"/>
        <v>0</v>
      </c>
      <c r="H410" s="9">
        <f>IF(Tabela7[[#This Row],[Saldo kredytu]]&gt;0,$G$13/$G$8,0)</f>
        <v>0</v>
      </c>
      <c r="I410" s="9">
        <f t="shared" si="44"/>
        <v>0</v>
      </c>
      <c r="J410" s="10">
        <f t="shared" si="47"/>
        <v>0</v>
      </c>
    </row>
    <row r="411" spans="1:10" x14ac:dyDescent="0.25">
      <c r="A411" s="8">
        <v>399</v>
      </c>
      <c r="B411" s="9">
        <f t="shared" si="48"/>
        <v>0</v>
      </c>
      <c r="C411" s="9">
        <f t="shared" si="45"/>
        <v>0</v>
      </c>
      <c r="D411" s="9">
        <f t="shared" si="43"/>
        <v>0</v>
      </c>
      <c r="E411" s="2">
        <f t="shared" si="46"/>
        <v>0</v>
      </c>
      <c r="F411" s="6"/>
      <c r="G411" s="9">
        <f t="shared" si="42"/>
        <v>0</v>
      </c>
      <c r="H411" s="9">
        <f>IF(Tabela7[[#This Row],[Saldo kredytu]]&gt;0,$G$13/$G$8,0)</f>
        <v>0</v>
      </c>
      <c r="I411" s="9">
        <f t="shared" si="44"/>
        <v>0</v>
      </c>
      <c r="J411" s="10">
        <f t="shared" si="47"/>
        <v>0</v>
      </c>
    </row>
    <row r="412" spans="1:10" x14ac:dyDescent="0.25">
      <c r="A412" s="8">
        <v>400</v>
      </c>
      <c r="B412" s="9">
        <f t="shared" si="48"/>
        <v>0</v>
      </c>
      <c r="C412" s="9">
        <f t="shared" si="45"/>
        <v>0</v>
      </c>
      <c r="D412" s="9">
        <f t="shared" si="43"/>
        <v>0</v>
      </c>
      <c r="E412" s="2">
        <f t="shared" si="46"/>
        <v>0</v>
      </c>
      <c r="F412" s="6"/>
      <c r="G412" s="9">
        <f t="shared" si="42"/>
        <v>0</v>
      </c>
      <c r="H412" s="9">
        <f>IF(Tabela7[[#This Row],[Saldo kredytu]]&gt;0,$G$13/$G$8,0)</f>
        <v>0</v>
      </c>
      <c r="I412" s="9">
        <f t="shared" si="44"/>
        <v>0</v>
      </c>
      <c r="J412" s="10">
        <f t="shared" si="47"/>
        <v>0</v>
      </c>
    </row>
    <row r="413" spans="1:10" x14ac:dyDescent="0.25">
      <c r="A413" s="8">
        <v>401</v>
      </c>
      <c r="B413" s="9">
        <f t="shared" si="48"/>
        <v>0</v>
      </c>
      <c r="C413" s="9">
        <f t="shared" si="45"/>
        <v>0</v>
      </c>
      <c r="D413" s="9">
        <f t="shared" si="43"/>
        <v>0</v>
      </c>
      <c r="E413" s="2">
        <f t="shared" si="46"/>
        <v>0</v>
      </c>
      <c r="F413" s="6"/>
      <c r="G413" s="9">
        <f t="shared" si="42"/>
        <v>0</v>
      </c>
      <c r="H413" s="9">
        <f>IF(Tabela7[[#This Row],[Saldo kredytu]]&gt;0,$G$13/$G$8,0)</f>
        <v>0</v>
      </c>
      <c r="I413" s="9">
        <f t="shared" si="44"/>
        <v>0</v>
      </c>
      <c r="J413" s="10">
        <f t="shared" si="47"/>
        <v>0</v>
      </c>
    </row>
    <row r="414" spans="1:10" x14ac:dyDescent="0.25">
      <c r="A414" s="8">
        <v>402</v>
      </c>
      <c r="B414" s="9">
        <f t="shared" si="48"/>
        <v>0</v>
      </c>
      <c r="C414" s="9">
        <f t="shared" si="45"/>
        <v>0</v>
      </c>
      <c r="D414" s="9">
        <f t="shared" si="43"/>
        <v>0</v>
      </c>
      <c r="E414" s="2">
        <f t="shared" si="46"/>
        <v>0</v>
      </c>
      <c r="F414" s="6"/>
      <c r="G414" s="9">
        <f t="shared" si="42"/>
        <v>0</v>
      </c>
      <c r="H414" s="9">
        <f>IF(Tabela7[[#This Row],[Saldo kredytu]]&gt;0,$G$13/$G$8,0)</f>
        <v>0</v>
      </c>
      <c r="I414" s="9">
        <f t="shared" si="44"/>
        <v>0</v>
      </c>
      <c r="J414" s="10">
        <f t="shared" si="47"/>
        <v>0</v>
      </c>
    </row>
    <row r="415" spans="1:10" x14ac:dyDescent="0.25">
      <c r="A415" s="8">
        <v>403</v>
      </c>
      <c r="B415" s="9">
        <f t="shared" si="48"/>
        <v>0</v>
      </c>
      <c r="C415" s="9">
        <f t="shared" si="45"/>
        <v>0</v>
      </c>
      <c r="D415" s="9">
        <f t="shared" si="43"/>
        <v>0</v>
      </c>
      <c r="E415" s="2">
        <f t="shared" si="46"/>
        <v>0</v>
      </c>
      <c r="F415" s="6"/>
      <c r="G415" s="9">
        <f>IF((G414-H414)&gt;0,(G414-H414),0)</f>
        <v>0</v>
      </c>
      <c r="H415" s="9">
        <f>IF(Tabela7[[#This Row],[Saldo kredytu]]&gt;0,$G$13/$G$8,0)</f>
        <v>0</v>
      </c>
      <c r="I415" s="9">
        <f t="shared" si="44"/>
        <v>0</v>
      </c>
      <c r="J415" s="10">
        <f t="shared" si="47"/>
        <v>0</v>
      </c>
    </row>
    <row r="416" spans="1:10" x14ac:dyDescent="0.25">
      <c r="A416" s="8">
        <v>404</v>
      </c>
      <c r="B416" s="9">
        <f t="shared" si="48"/>
        <v>0</v>
      </c>
      <c r="C416" s="9">
        <f t="shared" si="45"/>
        <v>0</v>
      </c>
      <c r="D416" s="9">
        <f t="shared" si="43"/>
        <v>0</v>
      </c>
      <c r="E416" s="2">
        <f t="shared" si="46"/>
        <v>0</v>
      </c>
      <c r="F416" s="6"/>
      <c r="G416" s="9">
        <f t="shared" ref="G416:G432" si="49">IF((G415-H415)&gt;0,(G415-H415),0)</f>
        <v>0</v>
      </c>
      <c r="H416" s="9">
        <f>IF(Tabela7[[#This Row],[Saldo kredytu]]&gt;0,$G$13/$G$8,0)</f>
        <v>0</v>
      </c>
      <c r="I416" s="9">
        <f t="shared" si="44"/>
        <v>0</v>
      </c>
      <c r="J416" s="10">
        <f t="shared" si="47"/>
        <v>0</v>
      </c>
    </row>
    <row r="417" spans="1:10" x14ac:dyDescent="0.25">
      <c r="A417" s="8">
        <v>405</v>
      </c>
      <c r="B417" s="9">
        <f t="shared" si="48"/>
        <v>0</v>
      </c>
      <c r="C417" s="9">
        <f t="shared" si="45"/>
        <v>0</v>
      </c>
      <c r="D417" s="9">
        <f t="shared" si="43"/>
        <v>0</v>
      </c>
      <c r="E417" s="2">
        <f t="shared" si="46"/>
        <v>0</v>
      </c>
      <c r="F417" s="6"/>
      <c r="G417" s="9">
        <f t="shared" si="49"/>
        <v>0</v>
      </c>
      <c r="H417" s="9">
        <f>IF(Tabela7[[#This Row],[Saldo kredytu]]&gt;0,$G$13/$G$8,0)</f>
        <v>0</v>
      </c>
      <c r="I417" s="9">
        <f t="shared" si="44"/>
        <v>0</v>
      </c>
      <c r="J417" s="10">
        <f t="shared" si="47"/>
        <v>0</v>
      </c>
    </row>
    <row r="418" spans="1:10" x14ac:dyDescent="0.25">
      <c r="A418" s="8">
        <v>406</v>
      </c>
      <c r="B418" s="9">
        <f t="shared" si="48"/>
        <v>0</v>
      </c>
      <c r="C418" s="9">
        <f t="shared" si="45"/>
        <v>0</v>
      </c>
      <c r="D418" s="9">
        <f t="shared" si="43"/>
        <v>0</v>
      </c>
      <c r="E418" s="2">
        <f t="shared" si="46"/>
        <v>0</v>
      </c>
      <c r="F418" s="6"/>
      <c r="G418" s="9">
        <f t="shared" si="49"/>
        <v>0</v>
      </c>
      <c r="H418" s="9">
        <f>IF(Tabela7[[#This Row],[Saldo kredytu]]&gt;0,$G$13/$G$8,0)</f>
        <v>0</v>
      </c>
      <c r="I418" s="9">
        <f t="shared" si="44"/>
        <v>0</v>
      </c>
      <c r="J418" s="10">
        <f t="shared" si="47"/>
        <v>0</v>
      </c>
    </row>
    <row r="419" spans="1:10" x14ac:dyDescent="0.25">
      <c r="A419" s="8">
        <v>407</v>
      </c>
      <c r="B419" s="9">
        <f t="shared" si="48"/>
        <v>0</v>
      </c>
      <c r="C419" s="9">
        <f t="shared" si="45"/>
        <v>0</v>
      </c>
      <c r="D419" s="9">
        <f t="shared" si="43"/>
        <v>0</v>
      </c>
      <c r="E419" s="2">
        <f t="shared" si="46"/>
        <v>0</v>
      </c>
      <c r="F419" s="6"/>
      <c r="G419" s="9">
        <f t="shared" si="49"/>
        <v>0</v>
      </c>
      <c r="H419" s="9">
        <f>IF(Tabela7[[#This Row],[Saldo kredytu]]&gt;0,$G$13/$G$8,0)</f>
        <v>0</v>
      </c>
      <c r="I419" s="9">
        <f t="shared" si="44"/>
        <v>0</v>
      </c>
      <c r="J419" s="10">
        <f t="shared" si="47"/>
        <v>0</v>
      </c>
    </row>
    <row r="420" spans="1:10" x14ac:dyDescent="0.25">
      <c r="A420" s="8">
        <v>408</v>
      </c>
      <c r="B420" s="9">
        <f t="shared" si="48"/>
        <v>0</v>
      </c>
      <c r="C420" s="9">
        <f t="shared" si="45"/>
        <v>0</v>
      </c>
      <c r="D420" s="9">
        <f t="shared" si="43"/>
        <v>0</v>
      </c>
      <c r="E420" s="2">
        <f t="shared" si="46"/>
        <v>0</v>
      </c>
      <c r="F420" s="6"/>
      <c r="G420" s="9">
        <f t="shared" si="49"/>
        <v>0</v>
      </c>
      <c r="H420" s="9">
        <f>IF(Tabela7[[#This Row],[Saldo kredytu]]&gt;0,$G$13/$G$8,0)</f>
        <v>0</v>
      </c>
      <c r="I420" s="9">
        <f t="shared" si="44"/>
        <v>0</v>
      </c>
      <c r="J420" s="10">
        <f t="shared" si="47"/>
        <v>0</v>
      </c>
    </row>
    <row r="421" spans="1:10" x14ac:dyDescent="0.25">
      <c r="A421" s="8">
        <v>409</v>
      </c>
      <c r="B421" s="9">
        <f t="shared" si="48"/>
        <v>0</v>
      </c>
      <c r="C421" s="9">
        <f t="shared" si="45"/>
        <v>0</v>
      </c>
      <c r="D421" s="9">
        <f t="shared" si="43"/>
        <v>0</v>
      </c>
      <c r="E421" s="2">
        <f t="shared" si="46"/>
        <v>0</v>
      </c>
      <c r="F421" s="6"/>
      <c r="G421" s="9">
        <f t="shared" si="49"/>
        <v>0</v>
      </c>
      <c r="H421" s="9">
        <f>IF(Tabela7[[#This Row],[Saldo kredytu]]&gt;0,$G$13/$G$8,0)</f>
        <v>0</v>
      </c>
      <c r="I421" s="9">
        <f t="shared" si="44"/>
        <v>0</v>
      </c>
      <c r="J421" s="10">
        <f t="shared" si="47"/>
        <v>0</v>
      </c>
    </row>
    <row r="422" spans="1:10" x14ac:dyDescent="0.25">
      <c r="A422" s="8">
        <v>410</v>
      </c>
      <c r="B422" s="9">
        <f t="shared" si="48"/>
        <v>0</v>
      </c>
      <c r="C422" s="9">
        <f t="shared" si="45"/>
        <v>0</v>
      </c>
      <c r="D422" s="9">
        <f t="shared" si="43"/>
        <v>0</v>
      </c>
      <c r="E422" s="2">
        <f t="shared" si="46"/>
        <v>0</v>
      </c>
      <c r="F422" s="6"/>
      <c r="G422" s="9">
        <f t="shared" si="49"/>
        <v>0</v>
      </c>
      <c r="H422" s="9">
        <f>IF(Tabela7[[#This Row],[Saldo kredytu]]&gt;0,$G$13/$G$8,0)</f>
        <v>0</v>
      </c>
      <c r="I422" s="9">
        <f t="shared" si="44"/>
        <v>0</v>
      </c>
      <c r="J422" s="10">
        <f t="shared" si="47"/>
        <v>0</v>
      </c>
    </row>
    <row r="423" spans="1:10" x14ac:dyDescent="0.25">
      <c r="A423" s="8">
        <v>411</v>
      </c>
      <c r="B423" s="9">
        <f t="shared" si="48"/>
        <v>0</v>
      </c>
      <c r="C423" s="9">
        <f t="shared" si="45"/>
        <v>0</v>
      </c>
      <c r="D423" s="9">
        <f t="shared" si="43"/>
        <v>0</v>
      </c>
      <c r="E423" s="2">
        <f t="shared" si="46"/>
        <v>0</v>
      </c>
      <c r="F423" s="6"/>
      <c r="G423" s="9">
        <f t="shared" si="49"/>
        <v>0</v>
      </c>
      <c r="H423" s="9">
        <f>IF(Tabela7[[#This Row],[Saldo kredytu]]&gt;0,$G$13/$G$8,0)</f>
        <v>0</v>
      </c>
      <c r="I423" s="9">
        <f t="shared" si="44"/>
        <v>0</v>
      </c>
      <c r="J423" s="10">
        <f t="shared" si="47"/>
        <v>0</v>
      </c>
    </row>
    <row r="424" spans="1:10" x14ac:dyDescent="0.25">
      <c r="A424" s="8">
        <v>412</v>
      </c>
      <c r="B424" s="9">
        <f t="shared" si="48"/>
        <v>0</v>
      </c>
      <c r="C424" s="9">
        <f t="shared" si="45"/>
        <v>0</v>
      </c>
      <c r="D424" s="9">
        <f t="shared" si="43"/>
        <v>0</v>
      </c>
      <c r="E424" s="2">
        <f t="shared" si="46"/>
        <v>0</v>
      </c>
      <c r="F424" s="6"/>
      <c r="G424" s="9">
        <f t="shared" si="49"/>
        <v>0</v>
      </c>
      <c r="H424" s="9">
        <f>IF(Tabela7[[#This Row],[Saldo kredytu]]&gt;0,$G$13/$G$8,0)</f>
        <v>0</v>
      </c>
      <c r="I424" s="9">
        <f t="shared" si="44"/>
        <v>0</v>
      </c>
      <c r="J424" s="10">
        <f t="shared" si="47"/>
        <v>0</v>
      </c>
    </row>
    <row r="425" spans="1:10" x14ac:dyDescent="0.25">
      <c r="A425" s="8">
        <v>413</v>
      </c>
      <c r="B425" s="9">
        <f t="shared" si="48"/>
        <v>0</v>
      </c>
      <c r="C425" s="9">
        <f t="shared" si="45"/>
        <v>0</v>
      </c>
      <c r="D425" s="9">
        <f t="shared" si="43"/>
        <v>0</v>
      </c>
      <c r="E425" s="2">
        <f t="shared" si="46"/>
        <v>0</v>
      </c>
      <c r="F425" s="6"/>
      <c r="G425" s="9">
        <f t="shared" si="49"/>
        <v>0</v>
      </c>
      <c r="H425" s="9">
        <f>IF(Tabela7[[#This Row],[Saldo kredytu]]&gt;0,$G$13/$G$8,0)</f>
        <v>0</v>
      </c>
      <c r="I425" s="9">
        <f t="shared" si="44"/>
        <v>0</v>
      </c>
      <c r="J425" s="10">
        <f t="shared" si="47"/>
        <v>0</v>
      </c>
    </row>
    <row r="426" spans="1:10" x14ac:dyDescent="0.25">
      <c r="A426" s="8">
        <v>414</v>
      </c>
      <c r="B426" s="9">
        <f t="shared" si="48"/>
        <v>0</v>
      </c>
      <c r="C426" s="9">
        <f t="shared" si="45"/>
        <v>0</v>
      </c>
      <c r="D426" s="9">
        <f t="shared" si="43"/>
        <v>0</v>
      </c>
      <c r="E426" s="2">
        <f t="shared" si="46"/>
        <v>0</v>
      </c>
      <c r="F426" s="6"/>
      <c r="G426" s="9">
        <f t="shared" si="49"/>
        <v>0</v>
      </c>
      <c r="H426" s="9">
        <f>IF(Tabela7[[#This Row],[Saldo kredytu]]&gt;0,$G$13/$G$8,0)</f>
        <v>0</v>
      </c>
      <c r="I426" s="9">
        <f t="shared" si="44"/>
        <v>0</v>
      </c>
      <c r="J426" s="10">
        <f t="shared" si="47"/>
        <v>0</v>
      </c>
    </row>
    <row r="427" spans="1:10" x14ac:dyDescent="0.25">
      <c r="A427" s="8">
        <v>415</v>
      </c>
      <c r="B427" s="9">
        <f t="shared" si="48"/>
        <v>0</v>
      </c>
      <c r="C427" s="9">
        <f t="shared" si="45"/>
        <v>0</v>
      </c>
      <c r="D427" s="9">
        <f t="shared" si="43"/>
        <v>0</v>
      </c>
      <c r="E427" s="2">
        <f t="shared" si="46"/>
        <v>0</v>
      </c>
      <c r="F427" s="6"/>
      <c r="G427" s="9">
        <f t="shared" si="49"/>
        <v>0</v>
      </c>
      <c r="H427" s="9">
        <f>IF(Tabela7[[#This Row],[Saldo kredytu]]&gt;0,$G$13/$G$8,0)</f>
        <v>0</v>
      </c>
      <c r="I427" s="9">
        <f t="shared" si="44"/>
        <v>0</v>
      </c>
      <c r="J427" s="10">
        <f t="shared" si="47"/>
        <v>0</v>
      </c>
    </row>
    <row r="428" spans="1:10" x14ac:dyDescent="0.25">
      <c r="A428" s="8">
        <v>416</v>
      </c>
      <c r="B428" s="9">
        <f t="shared" si="48"/>
        <v>0</v>
      </c>
      <c r="C428" s="9">
        <f t="shared" si="45"/>
        <v>0</v>
      </c>
      <c r="D428" s="9">
        <f t="shared" si="43"/>
        <v>0</v>
      </c>
      <c r="E428" s="2">
        <f t="shared" si="46"/>
        <v>0</v>
      </c>
      <c r="F428" s="6"/>
      <c r="G428" s="9">
        <f t="shared" si="49"/>
        <v>0</v>
      </c>
      <c r="H428" s="9">
        <f>IF(Tabela7[[#This Row],[Saldo kredytu]]&gt;0,$G$13/$G$8,0)</f>
        <v>0</v>
      </c>
      <c r="I428" s="9">
        <f t="shared" si="44"/>
        <v>0</v>
      </c>
      <c r="J428" s="10">
        <f t="shared" si="47"/>
        <v>0</v>
      </c>
    </row>
    <row r="429" spans="1:10" x14ac:dyDescent="0.25">
      <c r="A429" s="8">
        <v>417</v>
      </c>
      <c r="B429" s="9">
        <f t="shared" si="48"/>
        <v>0</v>
      </c>
      <c r="C429" s="9">
        <f t="shared" si="45"/>
        <v>0</v>
      </c>
      <c r="D429" s="9">
        <f t="shared" si="43"/>
        <v>0</v>
      </c>
      <c r="E429" s="2">
        <f t="shared" si="46"/>
        <v>0</v>
      </c>
      <c r="F429" s="6"/>
      <c r="G429" s="9">
        <f t="shared" si="49"/>
        <v>0</v>
      </c>
      <c r="H429" s="9">
        <f>IF(Tabela7[[#This Row],[Saldo kredytu]]&gt;0,$G$13/$G$8,0)</f>
        <v>0</v>
      </c>
      <c r="I429" s="9">
        <f t="shared" si="44"/>
        <v>0</v>
      </c>
      <c r="J429" s="10">
        <f t="shared" si="47"/>
        <v>0</v>
      </c>
    </row>
    <row r="430" spans="1:10" x14ac:dyDescent="0.25">
      <c r="A430" s="8">
        <v>418</v>
      </c>
      <c r="B430" s="9">
        <f t="shared" si="48"/>
        <v>0</v>
      </c>
      <c r="C430" s="9">
        <f t="shared" si="45"/>
        <v>0</v>
      </c>
      <c r="D430" s="9">
        <f t="shared" si="43"/>
        <v>0</v>
      </c>
      <c r="E430" s="2">
        <f t="shared" si="46"/>
        <v>0</v>
      </c>
      <c r="F430" s="6"/>
      <c r="G430" s="9">
        <f t="shared" si="49"/>
        <v>0</v>
      </c>
      <c r="H430" s="9">
        <f>IF(Tabela7[[#This Row],[Saldo kredytu]]&gt;0,$G$13/$G$8,0)</f>
        <v>0</v>
      </c>
      <c r="I430" s="9">
        <f t="shared" si="44"/>
        <v>0</v>
      </c>
      <c r="J430" s="10">
        <f t="shared" si="47"/>
        <v>0</v>
      </c>
    </row>
    <row r="431" spans="1:10" x14ac:dyDescent="0.25">
      <c r="A431" s="8">
        <v>419</v>
      </c>
      <c r="B431" s="9">
        <f t="shared" si="48"/>
        <v>0</v>
      </c>
      <c r="C431" s="9">
        <f t="shared" si="45"/>
        <v>0</v>
      </c>
      <c r="D431" s="9">
        <f t="shared" si="43"/>
        <v>0</v>
      </c>
      <c r="E431" s="2">
        <f t="shared" si="46"/>
        <v>0</v>
      </c>
      <c r="F431" s="6"/>
      <c r="G431" s="9">
        <f t="shared" si="49"/>
        <v>0</v>
      </c>
      <c r="H431" s="9">
        <f>IF(Tabela7[[#This Row],[Saldo kredytu]]&gt;0,$G$13/$G$8,0)</f>
        <v>0</v>
      </c>
      <c r="I431" s="9">
        <f t="shared" si="44"/>
        <v>0</v>
      </c>
      <c r="J431" s="10">
        <f t="shared" si="47"/>
        <v>0</v>
      </c>
    </row>
    <row r="432" spans="1:10" x14ac:dyDescent="0.25">
      <c r="A432" s="8">
        <v>420</v>
      </c>
      <c r="B432" s="9">
        <f t="shared" si="48"/>
        <v>0</v>
      </c>
      <c r="C432" s="9">
        <f t="shared" si="45"/>
        <v>0</v>
      </c>
      <c r="D432" s="9">
        <f t="shared" si="43"/>
        <v>0</v>
      </c>
      <c r="E432" s="2">
        <f t="shared" si="46"/>
        <v>0</v>
      </c>
      <c r="F432" s="6"/>
      <c r="G432" s="9">
        <f t="shared" si="49"/>
        <v>0</v>
      </c>
      <c r="H432" s="9">
        <f>IF(Tabela7[[#This Row],[Saldo kredytu]]&gt;0,$G$13/$G$8,0)</f>
        <v>0</v>
      </c>
      <c r="I432" s="9">
        <f t="shared" si="44"/>
        <v>0</v>
      </c>
      <c r="J432" s="10">
        <f t="shared" si="47"/>
        <v>0</v>
      </c>
    </row>
  </sheetData>
  <sheetProtection algorithmName="SHA-512" hashValue="pXmEIc+BGsEgJRZqlNlHGpyF7DGZ6Za3RAZop+9Q2A3z04SlhoVgbqi4zEGCJTzypelfRCJnEa/iXK1J8MnDXQ==" saltValue="WwlCnmIGQFSM5mOluvHw0w==" spinCount="100000" sheet="1" formatCells="0"/>
  <mergeCells count="8">
    <mergeCell ref="E3:G4"/>
    <mergeCell ref="E6:G6"/>
    <mergeCell ref="A11:C11"/>
    <mergeCell ref="A10:E10"/>
    <mergeCell ref="D11:E11"/>
    <mergeCell ref="G10:J10"/>
    <mergeCell ref="G11:H11"/>
    <mergeCell ref="I11:J11"/>
  </mergeCells>
  <hyperlinks>
    <hyperlink ref="B4" r:id="rId1" xr:uid="{929FFAB0-7D4E-48AD-BCC9-83861D678A42}"/>
    <hyperlink ref="B5" r:id="rId2" xr:uid="{ADCDC658-B747-43BE-B42A-30DB1B503112}"/>
    <hyperlink ref="B3" r:id="rId3" xr:uid="{36931BA4-B26F-467B-B873-AAEEE01AE94C}"/>
  </hyperlinks>
  <pageMargins left="0.7" right="0.7" top="0.75" bottom="0.75" header="0.3" footer="0.3"/>
  <pageSetup paperSize="9" orientation="portrait" r:id="rId4"/>
  <drawing r:id="rId5"/>
  <legacyDrawing r:id="rId6"/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Bancarewicz</dc:creator>
  <cp:lastModifiedBy>macie</cp:lastModifiedBy>
  <dcterms:created xsi:type="dcterms:W3CDTF">2017-10-23T20:40:42Z</dcterms:created>
  <dcterms:modified xsi:type="dcterms:W3CDTF">2021-09-01T19:57:32Z</dcterms:modified>
</cp:coreProperties>
</file>